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bayinno.sharepoint.com/sites/BI-Foerderprogramme/Freigegebene Dokumente/LSM/1_Förderprogramm/1_1 Förderaufrufe/Förderaufrufe/2023-1 LSM/01_Förderaufruf/"/>
    </mc:Choice>
  </mc:AlternateContent>
  <xr:revisionPtr revIDLastSave="15" documentId="8_{C4B99E8D-5AB0-4236-96A8-DAC7C03FE697}" xr6:coauthVersionLast="47" xr6:coauthVersionMax="47" xr10:uidLastSave="{839C5051-0422-4987-B952-24DC6B8CFA6F}"/>
  <workbookProtection workbookAlgorithmName="SHA-512" workbookHashValue="vJlwYJHAHGhiJ3/3coJiGNvMMLleIGvc3DkXajniF3pTcGyAdCec+TAm27R/CPxGlR+yiN7/9LRocyMxm5secA==" workbookSaltValue="RIBDSTbOcmsq0zhWzfQ1Dw==" workbookSpinCount="100000" lockStructure="1"/>
  <bookViews>
    <workbookView xWindow="-108" yWindow="-108" windowWidth="23256" windowHeight="12456" xr2:uid="{6B469554-60F6-443F-A2BF-18AE1979B204}"/>
  </bookViews>
  <sheets>
    <sheet name="Gesamtprojekt" sheetId="1" r:id="rId1"/>
    <sheet name="Berechnung Fördersatz"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1" l="1"/>
  <c r="E15" i="1"/>
  <c r="F15" i="1"/>
  <c r="G15" i="1"/>
  <c r="F22" i="1"/>
  <c r="G22" i="1"/>
  <c r="K17" i="2"/>
  <c r="K18" i="2"/>
  <c r="K19" i="2"/>
  <c r="K20" i="2"/>
  <c r="K21" i="2"/>
  <c r="K22" i="2"/>
  <c r="C15" i="1" l="1"/>
  <c r="B15" i="1"/>
  <c r="U2" i="2"/>
  <c r="H14" i="1"/>
  <c r="G20" i="1"/>
  <c r="F20" i="1"/>
  <c r="F3" i="2" l="1"/>
  <c r="G3" i="2"/>
  <c r="H3" i="2"/>
  <c r="I3" i="2"/>
  <c r="J3" i="2"/>
  <c r="E3" i="2"/>
  <c r="E21" i="2"/>
  <c r="C16" i="1"/>
  <c r="D16" i="1"/>
  <c r="E16" i="1"/>
  <c r="F16" i="1"/>
  <c r="G16" i="1"/>
  <c r="H11" i="1"/>
  <c r="F4" i="2" l="1"/>
  <c r="H15" i="1"/>
  <c r="F21" i="2"/>
  <c r="H21" i="2"/>
  <c r="B34" i="2"/>
  <c r="D17" i="1"/>
  <c r="C17" i="1"/>
  <c r="E17" i="1"/>
  <c r="F17" i="1"/>
  <c r="G17" i="1"/>
  <c r="B16" i="1" l="1"/>
  <c r="H12" i="1"/>
  <c r="B19" i="2"/>
  <c r="C19" i="2" s="1"/>
  <c r="E20" i="2"/>
  <c r="B21" i="2"/>
  <c r="C21" i="2" s="1"/>
  <c r="B22" i="2"/>
  <c r="C22" i="2" s="1"/>
  <c r="E17" i="2"/>
  <c r="H9" i="1"/>
  <c r="H10" i="1"/>
  <c r="H8" i="1"/>
  <c r="F17" i="2" l="1"/>
  <c r="F20" i="2"/>
  <c r="E22" i="2"/>
  <c r="B18" i="2"/>
  <c r="C18" i="2" s="1"/>
  <c r="B17" i="1"/>
  <c r="E18" i="2"/>
  <c r="B17" i="2"/>
  <c r="E19" i="2"/>
  <c r="B20" i="2"/>
  <c r="C20" i="2" s="1"/>
  <c r="C17" i="2" l="1"/>
  <c r="F18" i="2"/>
  <c r="F22" i="2"/>
  <c r="H22" i="2"/>
  <c r="F19" i="2"/>
  <c r="E24" i="2"/>
  <c r="J19" i="2" s="1"/>
  <c r="B25" i="2"/>
  <c r="B11" i="2"/>
  <c r="B9" i="2"/>
  <c r="H17" i="1"/>
  <c r="H16" i="1" s="1"/>
  <c r="C24" i="2" l="1"/>
  <c r="B10" i="2"/>
  <c r="F24" i="2"/>
  <c r="B26" i="2"/>
  <c r="C26" i="2"/>
  <c r="J18" i="2"/>
  <c r="J22" i="2"/>
  <c r="J20" i="2"/>
  <c r="J21" i="2"/>
  <c r="J17" i="2"/>
  <c r="I21" i="2"/>
  <c r="I22" i="2"/>
  <c r="D21" i="2"/>
  <c r="D22" i="2"/>
  <c r="I17" i="2"/>
  <c r="I19" i="2"/>
  <c r="D18" i="2"/>
  <c r="D19" i="2"/>
  <c r="I20" i="2"/>
  <c r="D20" i="2"/>
  <c r="I18" i="2"/>
  <c r="D17" i="2"/>
  <c r="C27" i="2" l="1"/>
  <c r="C28" i="2" s="1"/>
  <c r="B27" i="2"/>
  <c r="B28" i="2" s="1"/>
  <c r="C19" i="1"/>
  <c r="B35" i="2"/>
  <c r="B19" i="1"/>
  <c r="D19" i="1"/>
  <c r="G19" i="1"/>
  <c r="F19" i="1"/>
  <c r="E19" i="1"/>
  <c r="D23" i="2"/>
  <c r="B39" i="2" s="1"/>
  <c r="B40" i="2" s="1"/>
  <c r="B36" i="2"/>
  <c r="G22" i="2" l="1"/>
  <c r="G20" i="2"/>
  <c r="H20" i="2" s="1"/>
  <c r="E20" i="1" s="1"/>
  <c r="G21" i="2"/>
  <c r="G17" i="2"/>
  <c r="H17" i="2" s="1"/>
  <c r="B20" i="1" s="1"/>
  <c r="G18" i="2"/>
  <c r="G19" i="2"/>
  <c r="H19" i="2" s="1"/>
  <c r="D20" i="1" s="1"/>
  <c r="B37" i="2"/>
  <c r="B44" i="2" s="1"/>
  <c r="E22" i="1" l="1"/>
  <c r="G24" i="2"/>
  <c r="H18" i="2"/>
  <c r="C20" i="1" s="1"/>
  <c r="C22" i="1" s="1"/>
  <c r="B22" i="1"/>
  <c r="D22" i="1"/>
  <c r="B49" i="2"/>
  <c r="B23" i="1" s="1"/>
  <c r="B47" i="2"/>
  <c r="G26" i="1" l="1"/>
  <c r="G27" i="1" s="1"/>
  <c r="G21" i="1"/>
  <c r="F26" i="1"/>
  <c r="F27" i="1" s="1"/>
  <c r="F21" i="1"/>
  <c r="E21" i="1"/>
  <c r="E26" i="1"/>
  <c r="E27" i="1" s="1"/>
  <c r="B21" i="1"/>
  <c r="B26" i="1" l="1"/>
  <c r="E28" i="1"/>
  <c r="F28" i="1"/>
  <c r="G28" i="1"/>
  <c r="B28" i="1" l="1"/>
  <c r="B27" i="1"/>
  <c r="C21" i="1"/>
  <c r="C26" i="1" l="1"/>
  <c r="C27" i="1" s="1"/>
  <c r="D26" i="1"/>
  <c r="D27" i="1" s="1"/>
  <c r="D21" i="1"/>
  <c r="B24" i="2" l="1"/>
  <c r="C28" i="1"/>
  <c r="H21" i="1"/>
  <c r="H26" i="1"/>
  <c r="H27" i="1" s="1"/>
  <c r="D28" i="1"/>
  <c r="H28" i="1" l="1"/>
  <c r="B12" i="2"/>
  <c r="B13" i="2" s="1"/>
  <c r="H22" i="1"/>
  <c r="A25" i="1"/>
  <c r="H20" i="1"/>
</calcChain>
</file>

<file path=xl/sharedStrings.xml><?xml version="1.0" encoding="utf-8"?>
<sst xmlns="http://schemas.openxmlformats.org/spreadsheetml/2006/main" count="92" uniqueCount="91">
  <si>
    <t>Kostenplan und Berechnung maximal mögliche Förderquote</t>
  </si>
  <si>
    <t>Nachfolgend sind die freien orangenen Felder auszufüllen</t>
  </si>
  <si>
    <t>Projektpartner:</t>
  </si>
  <si>
    <t>Summe:</t>
  </si>
  <si>
    <t>Art des Beteiligten:</t>
  </si>
  <si>
    <t>Bezeichnung:</t>
  </si>
  <si>
    <t xml:space="preserve">Nachfolgend ist pro Projektpartner das grobe Kostengerüst auszufüllen. Bedenken Sie, dass nicht technische Arbeitspakete und darin enthaltende Kosten nicht förderfähig sind! </t>
  </si>
  <si>
    <t>Personalkosten:</t>
  </si>
  <si>
    <t>Reisekosten:</t>
  </si>
  <si>
    <t>Aufteilung (nur Gewerbe)</t>
  </si>
  <si>
    <t>Gesamtkosten:</t>
  </si>
  <si>
    <t>maximale Förderquote:</t>
  </si>
  <si>
    <t>maximale Fördersumme:</t>
  </si>
  <si>
    <t>Aufteilung Kosten</t>
  </si>
  <si>
    <t>Fördersatz aufgrund Kosten</t>
  </si>
  <si>
    <t>Zuschuss aufgrund Kosten</t>
  </si>
  <si>
    <t>Berechneter Fördersatz +15 %P.:</t>
  </si>
  <si>
    <t>Begründung Zuschlag</t>
  </si>
  <si>
    <t>Eine abschließende Berechnung der Zuschüsse und Fördersätze wird erst im Antragsverfahren durchgeführt und kann jederzeit vom Projektträger abgeändert werden.</t>
  </si>
  <si>
    <t>Bezeichnungen Antragsteller</t>
  </si>
  <si>
    <t>Prüfe ob ein KMU unter den Antragstellern ist:</t>
  </si>
  <si>
    <t>KMU</t>
  </si>
  <si>
    <t>Antragsteller:</t>
  </si>
  <si>
    <t>Texte zur info:</t>
  </si>
  <si>
    <t>Großunternehmen</t>
  </si>
  <si>
    <t>KMU?</t>
  </si>
  <si>
    <t>Leerzeichen</t>
  </si>
  <si>
    <t xml:space="preserve"> </t>
  </si>
  <si>
    <t>Forschungseinrichtung</t>
  </si>
  <si>
    <t>Gibt es mindestens ein KMU?</t>
  </si>
  <si>
    <t>ext. Forschungseinrichtung</t>
  </si>
  <si>
    <t>Text AP:</t>
  </si>
  <si>
    <t xml:space="preserve">Bitte tragen Sie auf dieser Seite alle Arbeitspakete mit den dazugehörigen Personalkosten, sowie den entsprechenden Anteil des Arbeitspaketes an Entwicklung ein. Ihr persönlicher Fördersatz wird dann automatisch berechnet und in der Gesamtprojektansicht eingefügt. </t>
  </si>
  <si>
    <t>Erklärung F&amp;E</t>
  </si>
  <si>
    <r>
      <rPr>
        <b/>
        <sz val="10"/>
        <color theme="1"/>
        <rFont val="Arial"/>
        <family val="2"/>
      </rPr>
      <t xml:space="preserve">Industrielle Forschung: </t>
    </r>
    <r>
      <rPr>
        <sz val="10"/>
        <color theme="1"/>
        <rFont val="Arial"/>
        <family val="2"/>
      </rPr>
      <t xml:space="preserve">planmäßiges Forschen oder kritisches Erforschen zur Gewinnung neuer Kenntnisse und Fertigkeiten mit dem Ziel, neue Produkte, Verfahren oder Dienstleistungen zu entwickeln oder wesentliche Verbesserungen bei bestehenden Produkten, Verfahren oder Dienstleistungen herbeizuführen. Hierzu zählen auch die Entwicklung von Teilen komplexer Systeme und unter Umständen auch der Bau von Prototypen in einer Laborumgebung oder in einer Umgebung mit simulierten Schnittstellen zu bestehenden Systemen wie auch von Pilotlinien, wenn dies für die industrielle Forschung und insbesondere die Validierung von technologischen Grundlagen notwendig ist. </t>
    </r>
    <r>
      <rPr>
        <b/>
        <sz val="10"/>
        <color theme="1"/>
        <rFont val="Arial"/>
        <family val="2"/>
      </rPr>
      <t>Experimentelle Entwicklung</t>
    </r>
    <r>
      <rPr>
        <sz val="10"/>
        <color theme="1"/>
        <rFont val="Arial"/>
        <family val="2"/>
      </rPr>
      <t>: Erwerb, Kombination, Gestaltung und Nutzung vorhandener wissenschaftlicher, technischer, wirtschaftlicher und sonstiger einschlägiger Kenntnisse und Fertigkeiten mit dem Ziel, neue oder verbesserte Produkte, Verfahren oder Dienstleistungen zu entwickeln. Dazu zählen zum Beispiel auch Tätigkeiten zur Konzeption, Planung und Dokumentation neuer Produkte, Verfahren und Dienstleistungen.</t>
    </r>
  </si>
  <si>
    <t>1. Berechnungsschritt:</t>
  </si>
  <si>
    <t>Gesamtkosten</t>
  </si>
  <si>
    <t>Fördersumme Forschungseinrichtungen</t>
  </si>
  <si>
    <t>Summe Kosten Gewerbe</t>
  </si>
  <si>
    <t>Die experimentelle Entwicklung kann die Entwicklung von Prototypen, Demonstrationsmaßnahmen, Pilotprojekte sowie die Erprobung und Validierung neuer oder verbesserter Produkte, Verfahren und Dienstleistungen in einem für die realen Einsatzbedingungen repräsentativen Umfeld umfassen, wenn das Hauptziel dieser Maßnahmen darin besteht, im Wesentlichen noch nicht feststehende Produkte, Verfahren oder Dienstleistungen weiter zu verbessern. Die experimentelle Entwicklung kann die Entwicklung von kommerziell nutzbaren Prototypen und Pilotprojekten einschließen, wenn es sich dabei zwangsläufig um das kommerzielle Endprodukt handelt und dessen Herstellung allein für Demonstrations- und Validierungszwecke zu teuer wäre.</t>
  </si>
  <si>
    <t>Max. Fördersumme Verbund laut Kostenstruktur:</t>
  </si>
  <si>
    <t>Die experimentelle Entwicklung umfasst keine routinemäßigen oder regelmäßigen Änderungen an bestehenden Produkten, Produktionslinien, Produktionsverfahren, Dienstleistungen oder anderen laufenden betrieblichen Prozessen, selbst wenn diese Änderungen Verbesserungen darstellen sollten;</t>
  </si>
  <si>
    <t>Zuschuss für die gewerblichen Partner (Max Zuschuss-FE)</t>
  </si>
  <si>
    <t>2. Berechnungsschritt:</t>
  </si>
  <si>
    <t>Anteil am Vorhaben</t>
  </si>
  <si>
    <t>Hochschulen</t>
  </si>
  <si>
    <t>Gerundet</t>
  </si>
  <si>
    <t>Anteil am Vorhaben:</t>
  </si>
  <si>
    <t>Unternehmen</t>
  </si>
  <si>
    <t>Anteiliger Zuschuss</t>
  </si>
  <si>
    <t>Fördersatz Kosten</t>
  </si>
  <si>
    <t>Insgesamt</t>
  </si>
  <si>
    <t>Gewerblich</t>
  </si>
  <si>
    <t>Manuell</t>
  </si>
  <si>
    <t>1.</t>
  </si>
  <si>
    <t>2.</t>
  </si>
  <si>
    <t>3.</t>
  </si>
  <si>
    <t>4.</t>
  </si>
  <si>
    <t>5.</t>
  </si>
  <si>
    <t>6.</t>
  </si>
  <si>
    <t>Summe</t>
  </si>
  <si>
    <t>Projektkosten (gesamt):</t>
  </si>
  <si>
    <t>Fördersumme (50%):</t>
  </si>
  <si>
    <t>Verbleibend für Gewerbe</t>
  </si>
  <si>
    <t>Förderquote (gewerblich, aufgrund Kostenstruktur):</t>
  </si>
  <si>
    <t>um 15 Prozentpunkte, wenn eine der folgenden Voraussetzungen erfüllt ist:</t>
  </si>
  <si>
    <t>i) das Vorhaben beinhaltet die wirksame Zusammenarbeit</t>
  </si>
  <si>
    <t>zwischen Unternehmen, von denen mindestens eines ein KMU ist, wobei kein einzelnes Unternehmen mehr als 70 % der beihilfefähigen Kosten bestreitet, oder</t>
  </si>
  <si>
    <t>Gibt es ein KMU?</t>
  </si>
  <si>
    <t>Ist ein weiteres Unternehmen beteiligt?</t>
  </si>
  <si>
    <t>Ist kein Unternehmen mit mehr als 70 % beteiligt?</t>
  </si>
  <si>
    <t>Wirksame Zusammenarbeit zw. Unternehmen:</t>
  </si>
  <si>
    <t>ii) zwischen einem Unternehmen und einer oder mehreren Einrichtungen für Forschung und Wissensverbreitung, die mindestens 10 % der beihilfefähigen Kosten tragen und das Recht haben, ihre eigenen Forschungsergebnisse zu veröffentlichen;</t>
  </si>
  <si>
    <t>Ist eine FE mit mindestens 10 % beteiligt?</t>
  </si>
  <si>
    <t>Wirksame Zusammenarbeit zw. U &amp; FE:</t>
  </si>
  <si>
    <t>die Ergebnisse des Vorhabens finden durch Konferenzen, Veröffentlichung, Open-Access-Repositorien oder durch gebührenfreie Software beziehungsweise Open-Source-Software weite Verbreitung.</t>
  </si>
  <si>
    <t>Veröffentlichung der Ergebnisse (bitte manuell setzen!):</t>
  </si>
  <si>
    <t>Kann letzendlich der Zuschuss gewährt werden?</t>
  </si>
  <si>
    <t>Text für die Gewährung:</t>
  </si>
  <si>
    <t>Ein Zuschuss für Unternehmen in Höhe von 15-Prozentpunkten kann voraussichtlich gewährt werden.</t>
  </si>
  <si>
    <t>Text gegen die Gewährung:</t>
  </si>
  <si>
    <t>Ein Zuschuss für Unternehmen in Höhe von 15-Prozentpunkten kann voraussichtlich nicht gewährt werden.</t>
  </si>
  <si>
    <t>Übergabe:</t>
  </si>
  <si>
    <t>Begründung Zuschlag:</t>
  </si>
  <si>
    <t xml:space="preserve">Bitte alle Zeilen zwischen einschließlich 19 und 24 ausblenden. </t>
  </si>
  <si>
    <t>Vermutlicher Eigenanteil:</t>
  </si>
  <si>
    <t>Vermutlicher Fördersatz:</t>
  </si>
  <si>
    <t>Vermutliche Fördersumme:</t>
  </si>
  <si>
    <t>sonstige Betriebsausgaben:</t>
  </si>
  <si>
    <t>Kosten für Auftragsforschung u. techn. Wissen:</t>
  </si>
  <si>
    <t>Kosten für Instrumente u. Ausrüstung: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</si>
</sst>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407]_-;\-* #,##0.00\ [$€-407]_-;_-* &quot;-&quot;??\ [$€-407]_-;_-@_-"/>
    <numFmt numFmtId="165" formatCode="#,##0.00\ &quot;€&quot;"/>
  </numFmts>
  <fonts count="7" x14ac:knownFonts="1">
    <font>
      <sz val="10"/>
      <color theme="1"/>
      <name val="Arial"/>
      <family val="2"/>
    </font>
    <font>
      <sz val="10"/>
      <color theme="1"/>
      <name val="Arial"/>
      <family val="2"/>
    </font>
    <font>
      <b/>
      <sz val="10"/>
      <color theme="1"/>
      <name val="Arial"/>
      <family val="2"/>
    </font>
    <font>
      <sz val="10"/>
      <color rgb="FF3F3F76"/>
      <name val="Arial"/>
      <family val="2"/>
    </font>
    <font>
      <b/>
      <sz val="10"/>
      <color rgb="FFFA7D00"/>
      <name val="Arial"/>
      <family val="2"/>
    </font>
    <font>
      <sz val="8"/>
      <name val="Arial"/>
      <family val="2"/>
    </font>
    <font>
      <sz val="12"/>
      <color theme="1"/>
      <name val="Arial"/>
      <family val="2"/>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theme="8" tint="0.59999389629810485"/>
        <bgColor indexed="65"/>
      </patternFill>
    </fill>
    <fill>
      <patternFill patternType="solid">
        <fgColor theme="7" tint="0.79998168889431442"/>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rgb="FF7F7F7F"/>
      </left>
      <right style="thin">
        <color rgb="FF7F7F7F"/>
      </right>
      <top style="medium">
        <color indexed="64"/>
      </top>
      <bottom style="thin">
        <color rgb="FF7F7F7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top style="thin">
        <color rgb="FF7F7F7F"/>
      </top>
      <bottom style="thin">
        <color rgb="FF7F7F7F"/>
      </bottom>
      <diagonal/>
    </border>
    <border>
      <left style="thin">
        <color rgb="FF7F7F7F"/>
      </left>
      <right/>
      <top style="thin">
        <color rgb="FF7F7F7F"/>
      </top>
      <bottom style="medium">
        <color indexed="64"/>
      </bottom>
      <diagonal/>
    </border>
    <border>
      <left style="thin">
        <color rgb="FF7F7F7F"/>
      </left>
      <right/>
      <top style="medium">
        <color indexed="64"/>
      </top>
      <bottom style="thin">
        <color rgb="FF7F7F7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7F7F7F"/>
      </top>
      <bottom style="thin">
        <color rgb="FF7F7F7F"/>
      </bottom>
      <diagonal/>
    </border>
    <border>
      <left style="medium">
        <color indexed="64"/>
      </left>
      <right style="medium">
        <color indexed="64"/>
      </right>
      <top/>
      <bottom style="thin">
        <color rgb="FF7F7F7F"/>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rgb="FF7F7F7F"/>
      </top>
      <bottom/>
      <diagonal/>
    </border>
    <border>
      <left/>
      <right style="medium">
        <color indexed="64"/>
      </right>
      <top style="thin">
        <color rgb="FF7F7F7F"/>
      </top>
      <bottom style="thin">
        <color rgb="FF7F7F7F"/>
      </bottom>
      <diagonal/>
    </border>
    <border>
      <left style="thin">
        <color rgb="FF7F7F7F"/>
      </left>
      <right style="medium">
        <color indexed="64"/>
      </right>
      <top style="medium">
        <color indexed="64"/>
      </top>
      <bottom style="thin">
        <color rgb="FF7F7F7F"/>
      </bottom>
      <diagonal/>
    </border>
    <border>
      <left style="thin">
        <color rgb="FF7F7F7F"/>
      </left>
      <right style="medium">
        <color indexed="64"/>
      </right>
      <top style="thin">
        <color rgb="FF7F7F7F"/>
      </top>
      <bottom style="thin">
        <color rgb="FF7F7F7F"/>
      </bottom>
      <diagonal/>
    </border>
    <border>
      <left style="thin">
        <color rgb="FF7F7F7F"/>
      </left>
      <right style="medium">
        <color indexed="64"/>
      </right>
      <top style="thin">
        <color rgb="FF7F7F7F"/>
      </top>
      <bottom style="medium">
        <color indexed="64"/>
      </bottom>
      <diagonal/>
    </border>
  </borders>
  <cellStyleXfs count="5">
    <xf numFmtId="0" fontId="0" fillId="0" borderId="0"/>
    <xf numFmtId="9" fontId="1" fillId="0" borderId="0" applyFont="0" applyFill="0" applyBorder="0" applyAlignment="0" applyProtection="0"/>
    <xf numFmtId="0" fontId="3" fillId="2" borderId="1" applyNumberFormat="0" applyAlignment="0" applyProtection="0"/>
    <xf numFmtId="0" fontId="4" fillId="3" borderId="1" applyNumberFormat="0" applyAlignment="0" applyProtection="0"/>
    <xf numFmtId="44" fontId="1" fillId="0" borderId="0" applyFont="0" applyFill="0" applyBorder="0" applyAlignment="0" applyProtection="0"/>
  </cellStyleXfs>
  <cellXfs count="132">
    <xf numFmtId="0" fontId="0" fillId="0" borderId="0" xfId="0"/>
    <xf numFmtId="164" fontId="0" fillId="0" borderId="0" xfId="0" applyNumberFormat="1"/>
    <xf numFmtId="0" fontId="0" fillId="0" borderId="5" xfId="0" applyBorder="1"/>
    <xf numFmtId="0" fontId="0" fillId="0" borderId="6" xfId="0" applyBorder="1"/>
    <xf numFmtId="164" fontId="0" fillId="0" borderId="7" xfId="0" applyNumberFormat="1" applyBorder="1"/>
    <xf numFmtId="164" fontId="0" fillId="0" borderId="9" xfId="0" applyNumberFormat="1" applyBorder="1"/>
    <xf numFmtId="0" fontId="0" fillId="0" borderId="7" xfId="0" applyBorder="1"/>
    <xf numFmtId="0" fontId="0" fillId="0" borderId="5" xfId="0" applyBorder="1" applyAlignment="1">
      <alignment horizontal="right"/>
    </xf>
    <xf numFmtId="0" fontId="2" fillId="0" borderId="2" xfId="0" applyFont="1" applyBorder="1" applyProtection="1">
      <protection hidden="1"/>
    </xf>
    <xf numFmtId="44" fontId="1" fillId="4" borderId="19" xfId="4" applyFill="1" applyBorder="1" applyProtection="1">
      <protection hidden="1"/>
    </xf>
    <xf numFmtId="0" fontId="2" fillId="0" borderId="5" xfId="0" applyFont="1" applyBorder="1" applyProtection="1">
      <protection hidden="1"/>
    </xf>
    <xf numFmtId="9" fontId="0" fillId="0" borderId="0" xfId="1" applyFont="1" applyBorder="1" applyProtection="1">
      <protection hidden="1"/>
    </xf>
    <xf numFmtId="9" fontId="1" fillId="4" borderId="19" xfId="1" applyFill="1" applyBorder="1" applyProtection="1">
      <protection hidden="1"/>
    </xf>
    <xf numFmtId="0" fontId="2" fillId="0" borderId="6" xfId="0" applyFont="1" applyBorder="1" applyProtection="1">
      <protection hidden="1"/>
    </xf>
    <xf numFmtId="44" fontId="0" fillId="0" borderId="7" xfId="4" applyFont="1" applyBorder="1" applyProtection="1">
      <protection hidden="1"/>
    </xf>
    <xf numFmtId="164" fontId="0" fillId="0" borderId="7" xfId="0" applyNumberFormat="1" applyBorder="1" applyProtection="1">
      <protection hidden="1"/>
    </xf>
    <xf numFmtId="0" fontId="0" fillId="0" borderId="3" xfId="0" applyBorder="1" applyAlignment="1" applyProtection="1">
      <alignment horizontal="center"/>
      <protection hidden="1"/>
    </xf>
    <xf numFmtId="9" fontId="0" fillId="0" borderId="0" xfId="1" applyFont="1" applyProtection="1">
      <protection hidden="1"/>
    </xf>
    <xf numFmtId="0" fontId="0" fillId="0" borderId="0" xfId="0" applyProtection="1">
      <protection hidden="1"/>
    </xf>
    <xf numFmtId="10" fontId="0" fillId="0" borderId="0" xfId="1" applyNumberFormat="1" applyFont="1" applyProtection="1">
      <protection hidden="1"/>
    </xf>
    <xf numFmtId="164" fontId="0" fillId="0" borderId="0" xfId="0" applyNumberFormat="1" applyProtection="1">
      <protection hidden="1"/>
    </xf>
    <xf numFmtId="165" fontId="0" fillId="0" borderId="0" xfId="0" applyNumberFormat="1" applyProtection="1">
      <protection hidden="1"/>
    </xf>
    <xf numFmtId="0" fontId="0" fillId="0" borderId="0" xfId="0" quotePrefix="1" applyProtection="1">
      <protection hidden="1"/>
    </xf>
    <xf numFmtId="10" fontId="0" fillId="0" borderId="0" xfId="0" applyNumberFormat="1" applyProtection="1">
      <protection hidden="1"/>
    </xf>
    <xf numFmtId="164" fontId="3" fillId="2" borderId="10" xfId="2" applyNumberFormat="1" applyBorder="1" applyProtection="1">
      <protection locked="0" hidden="1"/>
    </xf>
    <xf numFmtId="164" fontId="3" fillId="2" borderId="16" xfId="2" applyNumberFormat="1" applyBorder="1" applyProtection="1">
      <protection locked="0" hidden="1"/>
    </xf>
    <xf numFmtId="165" fontId="2" fillId="0" borderId="0" xfId="0" applyNumberFormat="1" applyFont="1" applyProtection="1">
      <protection hidden="1"/>
    </xf>
    <xf numFmtId="164" fontId="3" fillId="2" borderId="1" xfId="2" applyNumberFormat="1" applyProtection="1">
      <protection locked="0" hidden="1"/>
    </xf>
    <xf numFmtId="164" fontId="3" fillId="2" borderId="14" xfId="2" applyNumberFormat="1" applyBorder="1" applyProtection="1">
      <protection locked="0" hidden="1"/>
    </xf>
    <xf numFmtId="164" fontId="3" fillId="2" borderId="13" xfId="2" applyNumberFormat="1" applyBorder="1" applyProtection="1">
      <protection locked="0" hidden="1"/>
    </xf>
    <xf numFmtId="164" fontId="3" fillId="2" borderId="15" xfId="2" applyNumberFormat="1" applyBorder="1" applyProtection="1">
      <protection locked="0" hidden="1"/>
    </xf>
    <xf numFmtId="164" fontId="2" fillId="0" borderId="7" xfId="0" applyNumberFormat="1" applyFont="1" applyBorder="1" applyProtection="1">
      <protection hidden="1"/>
    </xf>
    <xf numFmtId="0" fontId="2" fillId="0" borderId="0" xfId="0" applyFont="1" applyProtection="1">
      <protection hidden="1"/>
    </xf>
    <xf numFmtId="0" fontId="0" fillId="0" borderId="2" xfId="0" applyBorder="1"/>
    <xf numFmtId="0" fontId="0" fillId="0" borderId="3" xfId="0" applyBorder="1"/>
    <xf numFmtId="0" fontId="0" fillId="0" borderId="17" xfId="0" applyBorder="1"/>
    <xf numFmtId="0" fontId="0" fillId="0" borderId="18" xfId="0" applyBorder="1"/>
    <xf numFmtId="0" fontId="0" fillId="0" borderId="22" xfId="0" applyBorder="1"/>
    <xf numFmtId="0" fontId="0" fillId="0" borderId="4" xfId="0" applyBorder="1"/>
    <xf numFmtId="0" fontId="0" fillId="0" borderId="9" xfId="0" applyBorder="1"/>
    <xf numFmtId="0" fontId="0" fillId="0" borderId="8" xfId="0" applyBorder="1"/>
    <xf numFmtId="10" fontId="0" fillId="0" borderId="9" xfId="0" applyNumberFormat="1" applyBorder="1"/>
    <xf numFmtId="164" fontId="2" fillId="0" borderId="0" xfId="0" applyNumberFormat="1" applyFont="1" applyProtection="1">
      <protection hidden="1"/>
    </xf>
    <xf numFmtId="10" fontId="2" fillId="0" borderId="0" xfId="1" applyNumberFormat="1" applyFont="1" applyBorder="1" applyAlignment="1" applyProtection="1">
      <alignment horizontal="right"/>
      <protection hidden="1"/>
    </xf>
    <xf numFmtId="10" fontId="1" fillId="4" borderId="19" xfId="1" applyNumberFormat="1" applyFill="1" applyBorder="1" applyProtection="1">
      <protection hidden="1"/>
    </xf>
    <xf numFmtId="44" fontId="1" fillId="4" borderId="23" xfId="4" applyFill="1" applyBorder="1" applyProtection="1">
      <protection hidden="1"/>
    </xf>
    <xf numFmtId="44" fontId="1" fillId="4" borderId="22" xfId="4" applyFill="1" applyBorder="1" applyAlignment="1" applyProtection="1">
      <protection hidden="1"/>
    </xf>
    <xf numFmtId="44" fontId="0" fillId="0" borderId="0" xfId="0" applyNumberFormat="1" applyProtection="1">
      <protection hidden="1"/>
    </xf>
    <xf numFmtId="10" fontId="1" fillId="4" borderId="18" xfId="1" applyNumberFormat="1" applyFill="1" applyBorder="1" applyAlignment="1" applyProtection="1">
      <protection hidden="1"/>
    </xf>
    <xf numFmtId="0" fontId="0" fillId="0" borderId="3" xfId="0" applyBorder="1" applyAlignment="1">
      <alignment horizontal="center"/>
    </xf>
    <xf numFmtId="44" fontId="0" fillId="0" borderId="0" xfId="0" applyNumberFormat="1"/>
    <xf numFmtId="0" fontId="0" fillId="0" borderId="6" xfId="0" applyBorder="1" applyAlignment="1">
      <alignment vertical="center"/>
    </xf>
    <xf numFmtId="0" fontId="0" fillId="0" borderId="0" xfId="0" applyAlignment="1">
      <alignment vertical="center"/>
    </xf>
    <xf numFmtId="10" fontId="0" fillId="0" borderId="0" xfId="1" applyNumberFormat="1" applyFont="1" applyBorder="1"/>
    <xf numFmtId="10" fontId="0" fillId="0" borderId="0" xfId="1" applyNumberFormat="1" applyFont="1"/>
    <xf numFmtId="10" fontId="1" fillId="4" borderId="24" xfId="1" applyNumberFormat="1" applyFill="1" applyBorder="1" applyProtection="1">
      <protection hidden="1"/>
    </xf>
    <xf numFmtId="10" fontId="0" fillId="0" borderId="0" xfId="1" applyNumberFormat="1" applyFont="1" applyBorder="1" applyProtection="1">
      <protection hidden="1"/>
    </xf>
    <xf numFmtId="44" fontId="1" fillId="4" borderId="24" xfId="4" applyFill="1" applyBorder="1" applyProtection="1">
      <protection hidden="1"/>
    </xf>
    <xf numFmtId="0" fontId="2" fillId="0" borderId="2" xfId="0" applyFont="1" applyBorder="1" applyAlignment="1" applyProtection="1">
      <alignment horizontal="left"/>
      <protection hidden="1"/>
    </xf>
    <xf numFmtId="10" fontId="0" fillId="0" borderId="9" xfId="1" applyNumberFormat="1" applyFont="1" applyBorder="1" applyProtection="1">
      <protection hidden="1"/>
    </xf>
    <xf numFmtId="164" fontId="0" fillId="0" borderId="8" xfId="0" applyNumberFormat="1" applyBorder="1" applyProtection="1">
      <protection hidden="1"/>
    </xf>
    <xf numFmtId="10" fontId="1" fillId="0" borderId="3" xfId="1" applyNumberFormat="1" applyFont="1" applyBorder="1" applyAlignment="1" applyProtection="1">
      <alignment horizontal="right"/>
      <protection hidden="1"/>
    </xf>
    <xf numFmtId="10" fontId="1" fillId="0" borderId="4" xfId="1" applyNumberFormat="1" applyFont="1" applyBorder="1" applyAlignment="1" applyProtection="1">
      <alignment horizontal="right"/>
      <protection hidden="1"/>
    </xf>
    <xf numFmtId="44" fontId="1" fillId="4" borderId="9" xfId="4" applyFill="1" applyBorder="1" applyProtection="1">
      <protection hidden="1"/>
    </xf>
    <xf numFmtId="0" fontId="0" fillId="0" borderId="11" xfId="0" applyBorder="1"/>
    <xf numFmtId="0" fontId="0" fillId="0" borderId="21" xfId="0" applyBorder="1"/>
    <xf numFmtId="44" fontId="0" fillId="0" borderId="0" xfId="4" applyFont="1" applyBorder="1"/>
    <xf numFmtId="0" fontId="0" fillId="0" borderId="0" xfId="0" applyAlignment="1">
      <alignment horizontal="left"/>
    </xf>
    <xf numFmtId="0" fontId="0" fillId="0" borderId="0" xfId="0" applyAlignment="1">
      <alignment horizontal="left" vertical="center" wrapText="1"/>
    </xf>
    <xf numFmtId="10" fontId="0" fillId="0" borderId="0" xfId="0" applyNumberFormat="1"/>
    <xf numFmtId="0" fontId="0" fillId="0" borderId="0" xfId="0" applyAlignment="1">
      <alignment horizontal="left" wrapText="1"/>
    </xf>
    <xf numFmtId="0" fontId="4" fillId="3" borderId="6" xfId="3" applyBorder="1"/>
    <xf numFmtId="164" fontId="4" fillId="3" borderId="7" xfId="3" applyNumberFormat="1" applyBorder="1"/>
    <xf numFmtId="0" fontId="0" fillId="0" borderId="4" xfId="0" applyBorder="1" applyAlignment="1">
      <alignment horizontal="center"/>
    </xf>
    <xf numFmtId="165" fontId="4" fillId="3" borderId="10" xfId="3" applyNumberFormat="1" applyBorder="1" applyAlignment="1"/>
    <xf numFmtId="165" fontId="4" fillId="3" borderId="25" xfId="3" applyNumberFormat="1" applyBorder="1" applyAlignment="1"/>
    <xf numFmtId="165" fontId="4" fillId="3" borderId="1" xfId="3" applyNumberFormat="1" applyAlignment="1"/>
    <xf numFmtId="44" fontId="4" fillId="3" borderId="26" xfId="3" applyNumberFormat="1" applyBorder="1" applyAlignment="1"/>
    <xf numFmtId="165" fontId="4" fillId="3" borderId="26" xfId="3" applyNumberFormat="1" applyBorder="1" applyAlignment="1"/>
    <xf numFmtId="10" fontId="4" fillId="3" borderId="13" xfId="3" applyNumberFormat="1" applyBorder="1" applyAlignment="1">
      <alignment horizontal="center"/>
    </xf>
    <xf numFmtId="10" fontId="4" fillId="3" borderId="27" xfId="3" applyNumberFormat="1" applyBorder="1" applyAlignment="1">
      <alignment horizontal="center"/>
    </xf>
    <xf numFmtId="44" fontId="4" fillId="3" borderId="25" xfId="3" applyNumberFormat="1" applyBorder="1"/>
    <xf numFmtId="44" fontId="4" fillId="3" borderId="26" xfId="3" applyNumberFormat="1" applyBorder="1"/>
    <xf numFmtId="44" fontId="4" fillId="3" borderId="27" xfId="3" applyNumberFormat="1" applyBorder="1"/>
    <xf numFmtId="0" fontId="2" fillId="0" borderId="11" xfId="0" applyFont="1" applyBorder="1" applyAlignment="1" applyProtection="1">
      <alignment horizontal="left"/>
      <protection hidden="1"/>
    </xf>
    <xf numFmtId="9" fontId="2" fillId="0" borderId="12" xfId="1" applyFont="1" applyBorder="1" applyAlignment="1" applyProtection="1">
      <alignment horizontal="center"/>
      <protection hidden="1"/>
    </xf>
    <xf numFmtId="164" fontId="1" fillId="4" borderId="20" xfId="4" applyNumberFormat="1" applyFill="1" applyBorder="1" applyProtection="1">
      <protection hidden="1"/>
    </xf>
    <xf numFmtId="0" fontId="0" fillId="0" borderId="0" xfId="0" applyAlignment="1" applyProtection="1">
      <alignment horizontal="center"/>
      <protection hidden="1"/>
    </xf>
    <xf numFmtId="0" fontId="0" fillId="0" borderId="21" xfId="0" applyBorder="1" applyAlignment="1" applyProtection="1">
      <alignment horizontal="center"/>
      <protection hidden="1"/>
    </xf>
    <xf numFmtId="164" fontId="4" fillId="3" borderId="1" xfId="3" applyNumberFormat="1" applyAlignment="1">
      <alignment horizontal="center"/>
    </xf>
    <xf numFmtId="10" fontId="4" fillId="3" borderId="1" xfId="3" applyNumberFormat="1" applyAlignment="1">
      <alignment horizontal="center"/>
    </xf>
    <xf numFmtId="9" fontId="3" fillId="2" borderId="26" xfId="2" applyNumberFormat="1" applyBorder="1"/>
    <xf numFmtId="9" fontId="0" fillId="0" borderId="9" xfId="0" applyNumberFormat="1" applyBorder="1"/>
    <xf numFmtId="9" fontId="0" fillId="0" borderId="0" xfId="0" applyNumberFormat="1"/>
    <xf numFmtId="10" fontId="0" fillId="0" borderId="3" xfId="1" applyNumberFormat="1" applyFont="1" applyBorder="1" applyProtection="1">
      <protection hidden="1"/>
    </xf>
    <xf numFmtId="10" fontId="0" fillId="0" borderId="4" xfId="1" applyNumberFormat="1" applyFont="1" applyBorder="1" applyProtection="1">
      <protection hidden="1"/>
    </xf>
    <xf numFmtId="0" fontId="3" fillId="2" borderId="1" xfId="2" applyAlignment="1" applyProtection="1">
      <alignment horizontal="center"/>
      <protection locked="0"/>
    </xf>
    <xf numFmtId="0" fontId="3" fillId="2" borderId="14" xfId="2" applyBorder="1" applyAlignment="1" applyProtection="1">
      <alignment horizontal="center"/>
      <protection locked="0"/>
    </xf>
    <xf numFmtId="0" fontId="3" fillId="2" borderId="13" xfId="2" applyBorder="1" applyAlignment="1" applyProtection="1">
      <alignment horizontal="center"/>
      <protection locked="0"/>
    </xf>
    <xf numFmtId="0" fontId="3" fillId="2" borderId="15" xfId="2" applyBorder="1" applyAlignment="1" applyProtection="1">
      <alignment horizontal="center"/>
      <protection locked="0"/>
    </xf>
    <xf numFmtId="0" fontId="2" fillId="0" borderId="5"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6" fillId="0" borderId="0" xfId="0" applyFont="1" applyAlignment="1" applyProtection="1">
      <alignment horizontal="center" vertical="center"/>
      <protection hidden="1"/>
    </xf>
    <xf numFmtId="0" fontId="0" fillId="0" borderId="0" xfId="0"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14" fontId="0" fillId="0" borderId="0" xfId="0" applyNumberFormat="1" applyAlignment="1" applyProtection="1">
      <alignment horizontal="center"/>
      <protection hidden="1"/>
    </xf>
    <xf numFmtId="0" fontId="0" fillId="0" borderId="0" xfId="0" applyAlignment="1" applyProtection="1">
      <alignment horizontal="center"/>
      <protection hidden="1"/>
    </xf>
    <xf numFmtId="0" fontId="0" fillId="0" borderId="7" xfId="0" applyBorder="1" applyAlignment="1" applyProtection="1">
      <alignment horizontal="center"/>
      <protection hidden="1"/>
    </xf>
    <xf numFmtId="44" fontId="2" fillId="4" borderId="17" xfId="4" applyFont="1" applyFill="1" applyBorder="1" applyAlignment="1" applyProtection="1">
      <alignment horizontal="center"/>
      <protection hidden="1"/>
    </xf>
    <xf numFmtId="44" fontId="2" fillId="4" borderId="18" xfId="4" applyFont="1" applyFill="1" applyBorder="1" applyAlignment="1" applyProtection="1">
      <alignment horizontal="center"/>
      <protection hidden="1"/>
    </xf>
    <xf numFmtId="44" fontId="2" fillId="4" borderId="20" xfId="4" applyFont="1" applyFill="1" applyBorder="1" applyAlignment="1" applyProtection="1">
      <alignment horizontal="center"/>
      <protection hidden="1"/>
    </xf>
    <xf numFmtId="0" fontId="2" fillId="0" borderId="5" xfId="0" applyFont="1" applyBorder="1" applyAlignment="1" applyProtection="1">
      <alignment horizontal="center"/>
      <protection hidden="1"/>
    </xf>
    <xf numFmtId="0" fontId="2" fillId="0" borderId="0" xfId="0" applyFont="1" applyAlignment="1" applyProtection="1">
      <alignment horizontal="center"/>
      <protection hidden="1"/>
    </xf>
    <xf numFmtId="0" fontId="2" fillId="0" borderId="9" xfId="0" applyFont="1" applyBorder="1" applyAlignment="1" applyProtection="1">
      <alignment horizontal="center"/>
      <protection hidden="1"/>
    </xf>
    <xf numFmtId="0" fontId="2" fillId="5" borderId="11" xfId="0" applyFont="1" applyFill="1" applyBorder="1" applyAlignment="1" applyProtection="1">
      <alignment horizontal="center"/>
      <protection hidden="1"/>
    </xf>
    <xf numFmtId="0" fontId="2" fillId="5" borderId="12" xfId="0" applyFont="1" applyFill="1" applyBorder="1" applyAlignment="1" applyProtection="1">
      <alignment horizontal="center"/>
      <protection hidden="1"/>
    </xf>
    <xf numFmtId="0" fontId="2" fillId="5" borderId="21" xfId="0" applyFont="1" applyFill="1" applyBorder="1" applyAlignment="1" applyProtection="1">
      <alignment horizontal="center"/>
      <protection hidden="1"/>
    </xf>
    <xf numFmtId="0" fontId="2" fillId="0" borderId="6" xfId="0" applyFont="1" applyBorder="1" applyAlignment="1" applyProtection="1">
      <alignment horizontal="center"/>
      <protection hidden="1"/>
    </xf>
    <xf numFmtId="0" fontId="2" fillId="0" borderId="7" xfId="0" applyFont="1" applyBorder="1" applyAlignment="1" applyProtection="1">
      <alignment horizontal="center"/>
      <protection hidden="1"/>
    </xf>
    <xf numFmtId="0" fontId="2" fillId="0" borderId="8" xfId="0" applyFont="1" applyBorder="1" applyAlignment="1" applyProtection="1">
      <alignment horizontal="center"/>
      <protection hidden="1"/>
    </xf>
    <xf numFmtId="10" fontId="0" fillId="0" borderId="7" xfId="1" applyNumberFormat="1" applyFont="1" applyBorder="1" applyAlignment="1" applyProtection="1">
      <alignment horizontal="center"/>
      <protection hidden="1"/>
    </xf>
    <xf numFmtId="10" fontId="0" fillId="0" borderId="8" xfId="1" applyNumberFormat="1" applyFont="1" applyBorder="1" applyAlignment="1" applyProtection="1">
      <alignment horizontal="center"/>
      <protection hidden="1"/>
    </xf>
    <xf numFmtId="0" fontId="0" fillId="0" borderId="0" xfId="0" applyAlignment="1">
      <alignment horizontal="center"/>
    </xf>
    <xf numFmtId="0" fontId="0" fillId="0" borderId="5" xfId="0" applyBorder="1" applyAlignment="1">
      <alignment horizontal="left" wrapText="1"/>
    </xf>
    <xf numFmtId="0" fontId="0" fillId="0" borderId="9" xfId="0" applyBorder="1" applyAlignment="1">
      <alignment horizontal="left"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0" fillId="0" borderId="2"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9" xfId="0" applyBorder="1" applyAlignment="1">
      <alignment horizontal="left"/>
    </xf>
  </cellXfs>
  <cellStyles count="5">
    <cellStyle name="Berechnung" xfId="3" builtinId="22"/>
    <cellStyle name="Eingabe" xfId="2" builtinId="20"/>
    <cellStyle name="Prozent" xfId="1" builtinId="5"/>
    <cellStyle name="Standard" xfId="0" builtinId="0"/>
    <cellStyle name="Währung" xfId="4"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05952-644F-4C61-909F-DE59172E2087}">
  <dimension ref="A1:K37"/>
  <sheetViews>
    <sheetView tabSelected="1" topLeftCell="D1" zoomScale="140" zoomScaleNormal="140" workbookViewId="0">
      <selection activeCell="H1" sqref="H1:H3"/>
    </sheetView>
  </sheetViews>
  <sheetFormatPr baseColWidth="10" defaultColWidth="11.44140625" defaultRowHeight="13.2" x14ac:dyDescent="0.25"/>
  <cols>
    <col min="1" max="1" width="44.33203125" style="18" customWidth="1"/>
    <col min="2" max="7" width="30.6640625" style="18" customWidth="1"/>
    <col min="8" max="8" width="21.44140625" style="18" bestFit="1" customWidth="1"/>
    <col min="9" max="9" width="14.44140625" style="18" bestFit="1" customWidth="1"/>
    <col min="10" max="10" width="16.109375" style="18" bestFit="1" customWidth="1"/>
    <col min="11" max="16384" width="11.44140625" style="18"/>
  </cols>
  <sheetData>
    <row r="1" spans="1:11" x14ac:dyDescent="0.25">
      <c r="A1" s="102" t="s">
        <v>0</v>
      </c>
      <c r="B1" s="102"/>
      <c r="C1" s="102"/>
      <c r="D1" s="102"/>
      <c r="E1" s="102"/>
      <c r="F1" s="102"/>
      <c r="G1" s="102"/>
      <c r="H1" s="106">
        <v>44883</v>
      </c>
    </row>
    <row r="2" spans="1:11" x14ac:dyDescent="0.25">
      <c r="A2" s="102"/>
      <c r="B2" s="102"/>
      <c r="C2" s="102"/>
      <c r="D2" s="102"/>
      <c r="E2" s="102"/>
      <c r="F2" s="102"/>
      <c r="G2" s="102"/>
      <c r="H2" s="107"/>
    </row>
    <row r="3" spans="1:11" ht="21" customHeight="1" thickBot="1" x14ac:dyDescent="0.3">
      <c r="A3" s="103" t="s">
        <v>1</v>
      </c>
      <c r="B3" s="103"/>
      <c r="C3" s="103"/>
      <c r="D3" s="103"/>
      <c r="E3" s="103"/>
      <c r="F3" s="103"/>
      <c r="G3" s="103"/>
      <c r="H3" s="108"/>
      <c r="I3" s="87"/>
      <c r="J3" s="19"/>
    </row>
    <row r="4" spans="1:11" x14ac:dyDescent="0.25">
      <c r="A4" s="8" t="s">
        <v>2</v>
      </c>
      <c r="B4" s="16">
        <v>1</v>
      </c>
      <c r="C4" s="16">
        <v>2</v>
      </c>
      <c r="D4" s="16">
        <v>3</v>
      </c>
      <c r="E4" s="16">
        <v>4</v>
      </c>
      <c r="F4" s="16">
        <v>5</v>
      </c>
      <c r="G4" s="16">
        <v>6</v>
      </c>
      <c r="H4" s="109" t="s">
        <v>3</v>
      </c>
      <c r="I4" s="20"/>
      <c r="J4" s="21"/>
    </row>
    <row r="5" spans="1:11" x14ac:dyDescent="0.25">
      <c r="A5" s="10" t="s">
        <v>4</v>
      </c>
      <c r="B5" s="96"/>
      <c r="C5" s="96"/>
      <c r="D5" s="96"/>
      <c r="E5" s="96"/>
      <c r="F5" s="96"/>
      <c r="G5" s="97"/>
      <c r="H5" s="110"/>
      <c r="J5" s="21"/>
    </row>
    <row r="6" spans="1:11" ht="13.8" thickBot="1" x14ac:dyDescent="0.3">
      <c r="A6" s="13" t="s">
        <v>5</v>
      </c>
      <c r="B6" s="98"/>
      <c r="C6" s="98"/>
      <c r="D6" s="98"/>
      <c r="E6" s="98"/>
      <c r="F6" s="98"/>
      <c r="G6" s="99"/>
      <c r="H6" s="110"/>
      <c r="I6" s="22"/>
      <c r="J6" s="23"/>
    </row>
    <row r="7" spans="1:11" ht="30.75" customHeight="1" thickBot="1" x14ac:dyDescent="0.3">
      <c r="A7" s="104" t="s">
        <v>6</v>
      </c>
      <c r="B7" s="105"/>
      <c r="C7" s="105"/>
      <c r="D7" s="105"/>
      <c r="E7" s="105"/>
      <c r="F7" s="105"/>
      <c r="G7" s="105"/>
      <c r="H7" s="111"/>
      <c r="J7" s="21"/>
    </row>
    <row r="8" spans="1:11" x14ac:dyDescent="0.25">
      <c r="A8" s="8" t="s">
        <v>7</v>
      </c>
      <c r="B8" s="24"/>
      <c r="C8" s="24"/>
      <c r="D8" s="24"/>
      <c r="E8" s="24"/>
      <c r="F8" s="24"/>
      <c r="G8" s="25"/>
      <c r="H8" s="9">
        <f>SUM(B8:G8)</f>
        <v>0</v>
      </c>
      <c r="J8" s="26"/>
    </row>
    <row r="9" spans="1:11" x14ac:dyDescent="0.25">
      <c r="A9" s="10" t="s">
        <v>88</v>
      </c>
      <c r="B9" s="27"/>
      <c r="C9" s="27"/>
      <c r="D9" s="27"/>
      <c r="E9" s="27"/>
      <c r="F9" s="27"/>
      <c r="G9" s="28"/>
      <c r="H9" s="9">
        <f t="shared" ref="H9:H10" si="0">SUM(B9:G9)</f>
        <v>0</v>
      </c>
      <c r="J9" s="20"/>
      <c r="K9" s="17"/>
    </row>
    <row r="10" spans="1:11" x14ac:dyDescent="0.25">
      <c r="A10" s="10" t="s">
        <v>89</v>
      </c>
      <c r="B10" s="27"/>
      <c r="C10" s="27"/>
      <c r="D10" s="27"/>
      <c r="E10" s="27"/>
      <c r="F10" s="27"/>
      <c r="G10" s="28"/>
      <c r="H10" s="9">
        <f t="shared" si="0"/>
        <v>0</v>
      </c>
    </row>
    <row r="11" spans="1:11" x14ac:dyDescent="0.25">
      <c r="A11" s="10" t="s">
        <v>90</v>
      </c>
      <c r="B11" s="27"/>
      <c r="C11" s="27"/>
      <c r="D11" s="27"/>
      <c r="E11" s="27"/>
      <c r="F11" s="27"/>
      <c r="G11" s="28"/>
      <c r="H11" s="9">
        <f>SUM(B11:G11)</f>
        <v>0</v>
      </c>
      <c r="J11" s="20"/>
      <c r="K11" s="17"/>
    </row>
    <row r="12" spans="1:11" ht="13.8" thickBot="1" x14ac:dyDescent="0.3">
      <c r="A12" s="13" t="s">
        <v>8</v>
      </c>
      <c r="B12" s="29"/>
      <c r="C12" s="29"/>
      <c r="D12" s="29"/>
      <c r="E12" s="29"/>
      <c r="F12" s="29"/>
      <c r="G12" s="30"/>
      <c r="H12" s="9">
        <f>SUM(B12:G12)</f>
        <v>0</v>
      </c>
    </row>
    <row r="13" spans="1:11" ht="3" customHeight="1" thickBot="1" x14ac:dyDescent="0.3">
      <c r="A13" s="112"/>
      <c r="B13" s="113"/>
      <c r="C13" s="113"/>
      <c r="D13" s="113"/>
      <c r="E13" s="113"/>
      <c r="F13" s="113"/>
      <c r="G13" s="113"/>
      <c r="H13" s="114"/>
    </row>
    <row r="14" spans="1:11" ht="13.8" thickBot="1" x14ac:dyDescent="0.3">
      <c r="A14" s="84" t="s">
        <v>9</v>
      </c>
      <c r="B14" s="85"/>
      <c r="C14" s="85"/>
      <c r="D14" s="85"/>
      <c r="E14" s="85"/>
      <c r="F14" s="85"/>
      <c r="G14" s="85"/>
      <c r="H14" s="88" t="str">
        <f>IF(SUM(B14:G14)&gt;0,IF(SUM(B14:G14)=1,"Aufteilung korrekt","Aufteilung muss 100 % ergeben"),"Automatische Aufteilung")</f>
        <v>Automatische Aufteilung</v>
      </c>
    </row>
    <row r="15" spans="1:11" x14ac:dyDescent="0.25">
      <c r="A15" s="10" t="s">
        <v>10</v>
      </c>
      <c r="B15" s="20">
        <f>IF(OR(B5='Berechnung Fördersatz'!$A$4,B5="Tabelle2!$A$5"),SUM(B8:B12),SUM(B8:B11))</f>
        <v>0</v>
      </c>
      <c r="C15" s="20">
        <f>IF(OR(C5='Berechnung Fördersatz'!$A$4,C5="Tabelle2!$A$5"),SUM(C8:C12),SUM(C8:C11))</f>
        <v>0</v>
      </c>
      <c r="D15" s="20">
        <f>IF(OR(D5='Berechnung Fördersatz'!$A$4,D5="Tabelle2!$A$5"),SUM(D8:D12),SUM(D8:D11))</f>
        <v>0</v>
      </c>
      <c r="E15" s="20">
        <f>IF(OR(E5='Berechnung Fördersatz'!$A$4,E5="Tabelle2!$A$5"),SUM(E8:E12),SUM(E8:E11))</f>
        <v>0</v>
      </c>
      <c r="F15" s="20">
        <f>IF(OR(F5='Berechnung Fördersatz'!$A$4,F5="Tabelle2!$A$5"),SUM(F8:F12),SUM(F8:F11))</f>
        <v>0</v>
      </c>
      <c r="G15" s="20">
        <f>IF(OR(G5='Berechnung Fördersatz'!$A$4,G5="Tabelle2!$A$5"),SUM(G8:G12),SUM(G8:G11))</f>
        <v>0</v>
      </c>
      <c r="H15" s="86">
        <f>SUM(B15:G15)</f>
        <v>0</v>
      </c>
    </row>
    <row r="16" spans="1:11" x14ac:dyDescent="0.25">
      <c r="A16" s="10" t="s">
        <v>11</v>
      </c>
      <c r="B16" s="11">
        <f>IF(B5='Berechnung Fördersatz'!$A$4,1,IF(B5='Berechnung Fördersatz'!$A$5,0.9,IF(OR(B5='Berechnung Fördersatz'!$A$2,B5='Berechnung Fördersatz'!$A$3),0.5,0)))</f>
        <v>0</v>
      </c>
      <c r="C16" s="11">
        <f>IF(C5='Berechnung Fördersatz'!$A$4,1,IF(C5='Berechnung Fördersatz'!$A$5,0.9,IF(OR(C5='Berechnung Fördersatz'!$A$2,C5='Berechnung Fördersatz'!$A$3),0.5,0)))</f>
        <v>0</v>
      </c>
      <c r="D16" s="11">
        <f>IF(D5='Berechnung Fördersatz'!$A$4,1,IF(D5='Berechnung Fördersatz'!$A$5,0.9,IF(OR(D5='Berechnung Fördersatz'!$A$2,D5='Berechnung Fördersatz'!$A$3),0.5,0)))</f>
        <v>0</v>
      </c>
      <c r="E16" s="11">
        <f>IF(E5='Berechnung Fördersatz'!$A$4,1,IF(E5='Berechnung Fördersatz'!$A$5,0.9,IF(OR(E5='Berechnung Fördersatz'!$A$2,E5='Berechnung Fördersatz'!$A$3),0.5,0)))</f>
        <v>0</v>
      </c>
      <c r="F16" s="11">
        <f>IF(F5='Berechnung Fördersatz'!$A$4,1,IF(F5='Berechnung Fördersatz'!$A$5,0.9,IF(OR(F5='Berechnung Fördersatz'!$A$2,F5='Berechnung Fördersatz'!$A$3),0.5,0)))</f>
        <v>0</v>
      </c>
      <c r="G16" s="11">
        <f>IF(G5='Berechnung Fördersatz'!$A$4,1,IF(G5='Berechnung Fördersatz'!$A$5,0.9,IF(OR(G5='Berechnung Fördersatz'!$A$2,G5='Berechnung Fördersatz'!$A$3),0.5,0)))</f>
        <v>0</v>
      </c>
      <c r="H16" s="44">
        <f>IF(H15=0,0%,H17/H15)</f>
        <v>0</v>
      </c>
    </row>
    <row r="17" spans="1:8" ht="13.8" thickBot="1" x14ac:dyDescent="0.3">
      <c r="A17" s="13" t="s">
        <v>12</v>
      </c>
      <c r="B17" s="14">
        <f>ROUNDDOWN(B15*B16,-2)</f>
        <v>0</v>
      </c>
      <c r="C17" s="14">
        <f t="shared" ref="C17:G17" si="1">ROUNDDOWN(C15*C16,-2)</f>
        <v>0</v>
      </c>
      <c r="D17" s="14">
        <f t="shared" si="1"/>
        <v>0</v>
      </c>
      <c r="E17" s="14">
        <f t="shared" si="1"/>
        <v>0</v>
      </c>
      <c r="F17" s="14">
        <f t="shared" si="1"/>
        <v>0</v>
      </c>
      <c r="G17" s="14">
        <f t="shared" si="1"/>
        <v>0</v>
      </c>
      <c r="H17" s="9">
        <f>SUM(B17:G17)</f>
        <v>0</v>
      </c>
    </row>
    <row r="18" spans="1:8" ht="3" customHeight="1" thickBot="1" x14ac:dyDescent="0.3">
      <c r="A18" s="112"/>
      <c r="B18" s="113"/>
      <c r="C18" s="113"/>
      <c r="D18" s="113"/>
      <c r="E18" s="113"/>
      <c r="F18" s="113"/>
      <c r="G18" s="113"/>
      <c r="H18" s="114"/>
    </row>
    <row r="19" spans="1:8" hidden="1" x14ac:dyDescent="0.25">
      <c r="A19" s="58" t="s">
        <v>13</v>
      </c>
      <c r="B19" s="61" t="e">
        <f>MAX('Berechnung Fördersatz'!$D17,'Berechnung Fördersatz'!$I17)</f>
        <v>#DIV/0!</v>
      </c>
      <c r="C19" s="61" t="e">
        <f>MAX('Berechnung Fördersatz'!$D18,'Berechnung Fördersatz'!$I18)</f>
        <v>#DIV/0!</v>
      </c>
      <c r="D19" s="61" t="e">
        <f>MAX('Berechnung Fördersatz'!$D19,'Berechnung Fördersatz'!$I19)</f>
        <v>#DIV/0!</v>
      </c>
      <c r="E19" s="61" t="e">
        <f>MAX('Berechnung Fördersatz'!$D20,'Berechnung Fördersatz'!$I20)</f>
        <v>#DIV/0!</v>
      </c>
      <c r="F19" s="61" t="e">
        <f>MAX('Berechnung Fördersatz'!$D20,'Berechnung Fördersatz'!$I20)</f>
        <v>#DIV/0!</v>
      </c>
      <c r="G19" s="62" t="e">
        <f>MAX('Berechnung Fördersatz'!$D20,'Berechnung Fördersatz'!$I20)</f>
        <v>#DIV/0!</v>
      </c>
      <c r="H19" s="63"/>
    </row>
    <row r="20" spans="1:8" hidden="1" x14ac:dyDescent="0.25">
      <c r="A20" s="10" t="s">
        <v>14</v>
      </c>
      <c r="B20" s="56">
        <f>IF(ISBLANK(B8),0,IF(B5='Berechnung Fördersatz'!$A$4,B17/B15,'Berechnung Fördersatz'!$H17))</f>
        <v>0</v>
      </c>
      <c r="C20" s="56">
        <f>IF(ISBLANK(C8),0,IF(C5='Berechnung Fördersatz'!$A$4,C17/C15,'Berechnung Fördersatz'!$H18))</f>
        <v>0</v>
      </c>
      <c r="D20" s="56">
        <f>IF(ISBLANK(D8),0,IF(D5='Berechnung Fördersatz'!$A$4,D17/D15,'Berechnung Fördersatz'!$H19))</f>
        <v>0</v>
      </c>
      <c r="E20" s="56">
        <f>IF(ISBLANK(E8),0,IF(E5='Berechnung Fördersatz'!$A$4,E17/E15,'Berechnung Fördersatz'!$H20))</f>
        <v>0</v>
      </c>
      <c r="F20" s="56">
        <f>IF(ISBLANK(F8),0,IF(F5='Berechnung Fördersatz'!$A$4,F17/F15,'Berechnung Fördersatz'!$H21))</f>
        <v>0</v>
      </c>
      <c r="G20" s="59">
        <f>IF(ISBLANK(G8),0,IF(G5='Berechnung Fördersatz'!$A$4,G17/G15,'Berechnung Fördersatz'!$H22))</f>
        <v>0</v>
      </c>
      <c r="H20" s="55">
        <f>IF(H15=0,0%,H21/H15)</f>
        <v>0</v>
      </c>
    </row>
    <row r="21" spans="1:8" ht="13.8" hidden="1" thickBot="1" x14ac:dyDescent="0.3">
      <c r="A21" s="13" t="s">
        <v>15</v>
      </c>
      <c r="B21" s="15">
        <f t="shared" ref="B21" si="2">ROUNDDOWN(B20*B15,-2)</f>
        <v>0</v>
      </c>
      <c r="C21" s="15">
        <f t="shared" ref="C21:G21" si="3">ROUNDDOWN(C20*C15,-2)</f>
        <v>0</v>
      </c>
      <c r="D21" s="15">
        <f t="shared" si="3"/>
        <v>0</v>
      </c>
      <c r="E21" s="15">
        <f t="shared" si="3"/>
        <v>0</v>
      </c>
      <c r="F21" s="15">
        <f t="shared" si="3"/>
        <v>0</v>
      </c>
      <c r="G21" s="60">
        <f t="shared" si="3"/>
        <v>0</v>
      </c>
      <c r="H21" s="57">
        <f>SUM(B21:G21)</f>
        <v>0</v>
      </c>
    </row>
    <row r="22" spans="1:8" hidden="1" x14ac:dyDescent="0.25">
      <c r="A22" s="8" t="s">
        <v>16</v>
      </c>
      <c r="B22" s="94">
        <f>IF(ISBLANK(B8),0,IF(B5='Berechnung Fördersatz'!$A$4,Gesamtprojekt!B20,IF('Berechnung Fördersatz'!$B$44,IF(B20+0.15&gt;0.5,0.5,B20+0.15),B20)))</f>
        <v>0</v>
      </c>
      <c r="C22" s="94">
        <f>IF(ISBLANK(C8),0,IF(C5='Berechnung Fördersatz'!$A$4,Gesamtprojekt!C20,IF('Berechnung Fördersatz'!$B$44,IF(C20+0.15&gt;0.5,0.5,C20+0.15),C20)))</f>
        <v>0</v>
      </c>
      <c r="D22" s="94">
        <f>IF(ISBLANK(D8),0,IF(D5='Berechnung Fördersatz'!$A$4,Gesamtprojekt!D20,IF('Berechnung Fördersatz'!$B$44,IF(D20+0.15&gt;0.5,0.5,D20+0.15),D20)))</f>
        <v>0</v>
      </c>
      <c r="E22" s="94">
        <f>IF(ISBLANK(E8),0,IF(E5='Berechnung Fördersatz'!$A$4,Gesamtprojekt!E20,IF('Berechnung Fördersatz'!$B$44,IF(E20+0.15&gt;0.5,0.5,E20+0.15),E20)))</f>
        <v>0</v>
      </c>
      <c r="F22" s="94">
        <f>IF(ISBLANK(F8),0,IF(F5='Berechnung Fördersatz'!$A$4,Gesamtprojekt!F20,IF('Berechnung Fördersatz'!$B$44,IF(F20+0.15&gt;0.5,0.5,F20+0.15),F20)))</f>
        <v>0</v>
      </c>
      <c r="G22" s="95">
        <f>IF(ISBLANK(G8),0,IF(G5='Berechnung Fördersatz'!$A$4,Gesamtprojekt!G20,IF('Berechnung Fördersatz'!$B$44,IF(G20+0.15&gt;0.5,0.5,G20+0.15),G20)))</f>
        <v>0</v>
      </c>
      <c r="H22" s="55">
        <f>IF(H15=0,0%,H26/H15)</f>
        <v>0</v>
      </c>
    </row>
    <row r="23" spans="1:8" ht="13.8" hidden="1" thickBot="1" x14ac:dyDescent="0.3">
      <c r="A23" s="13" t="s">
        <v>17</v>
      </c>
      <c r="B23" s="121" t="e">
        <f>'Berechnung Fördersatz'!B49</f>
        <v>#DIV/0!</v>
      </c>
      <c r="C23" s="121"/>
      <c r="D23" s="121"/>
      <c r="E23" s="121"/>
      <c r="F23" s="121"/>
      <c r="G23" s="122"/>
      <c r="H23" s="55"/>
    </row>
    <row r="24" spans="1:8" ht="13.8" hidden="1" thickBot="1" x14ac:dyDescent="0.3">
      <c r="A24" s="118" t="s">
        <v>84</v>
      </c>
      <c r="B24" s="119"/>
      <c r="C24" s="119"/>
      <c r="D24" s="119"/>
      <c r="E24" s="119"/>
      <c r="F24" s="119"/>
      <c r="G24" s="120"/>
      <c r="H24" s="12"/>
    </row>
    <row r="25" spans="1:8" ht="13.8" thickBot="1" x14ac:dyDescent="0.3">
      <c r="A25" s="115" t="str">
        <f>IF(H15=0,"",'Berechnung Fördersatz'!B47)</f>
        <v/>
      </c>
      <c r="B25" s="116"/>
      <c r="C25" s="116"/>
      <c r="D25" s="116"/>
      <c r="E25" s="116"/>
      <c r="F25" s="116"/>
      <c r="G25" s="117"/>
      <c r="H25" s="12"/>
    </row>
    <row r="26" spans="1:8" x14ac:dyDescent="0.25">
      <c r="A26" s="10" t="s">
        <v>87</v>
      </c>
      <c r="B26" s="42">
        <f t="shared" ref="B26:G26" si="4">ROUNDDOWN(B22*B15,-2)</f>
        <v>0</v>
      </c>
      <c r="C26" s="42">
        <f t="shared" si="4"/>
        <v>0</v>
      </c>
      <c r="D26" s="42">
        <f t="shared" si="4"/>
        <v>0</v>
      </c>
      <c r="E26" s="42">
        <f t="shared" si="4"/>
        <v>0</v>
      </c>
      <c r="F26" s="42">
        <f t="shared" si="4"/>
        <v>0</v>
      </c>
      <c r="G26" s="42">
        <f t="shared" si="4"/>
        <v>0</v>
      </c>
      <c r="H26" s="45">
        <f>SUM(B26:G26)</f>
        <v>0</v>
      </c>
    </row>
    <row r="27" spans="1:8" x14ac:dyDescent="0.25">
      <c r="A27" s="32" t="s">
        <v>86</v>
      </c>
      <c r="B27" s="43">
        <f t="shared" ref="B27:G27" si="5">IF(B26=0,0,B26/B15)</f>
        <v>0</v>
      </c>
      <c r="C27" s="43">
        <f t="shared" si="5"/>
        <v>0</v>
      </c>
      <c r="D27" s="43">
        <f t="shared" si="5"/>
        <v>0</v>
      </c>
      <c r="E27" s="43">
        <f t="shared" si="5"/>
        <v>0</v>
      </c>
      <c r="F27" s="43">
        <f t="shared" si="5"/>
        <v>0</v>
      </c>
      <c r="G27" s="43">
        <f t="shared" si="5"/>
        <v>0</v>
      </c>
      <c r="H27" s="48">
        <f>IF(H15=0,0,H26/H15)</f>
        <v>0</v>
      </c>
    </row>
    <row r="28" spans="1:8" ht="13.8" thickBot="1" x14ac:dyDescent="0.3">
      <c r="A28" s="13" t="s">
        <v>85</v>
      </c>
      <c r="B28" s="31">
        <f t="shared" ref="B28:G28" si="6">B15-B26</f>
        <v>0</v>
      </c>
      <c r="C28" s="31">
        <f t="shared" si="6"/>
        <v>0</v>
      </c>
      <c r="D28" s="31">
        <f t="shared" si="6"/>
        <v>0</v>
      </c>
      <c r="E28" s="31">
        <f t="shared" si="6"/>
        <v>0</v>
      </c>
      <c r="F28" s="31">
        <f t="shared" si="6"/>
        <v>0</v>
      </c>
      <c r="G28" s="31">
        <f t="shared" si="6"/>
        <v>0</v>
      </c>
      <c r="H28" s="46">
        <f>SUM(B28:G28)</f>
        <v>0</v>
      </c>
    </row>
    <row r="29" spans="1:8" ht="12.75" customHeight="1" x14ac:dyDescent="0.25">
      <c r="A29" s="100" t="s">
        <v>18</v>
      </c>
      <c r="B29" s="101"/>
      <c r="C29" s="101"/>
      <c r="D29" s="101"/>
      <c r="E29" s="101"/>
      <c r="F29" s="101"/>
      <c r="G29" s="101"/>
      <c r="H29" s="101"/>
    </row>
    <row r="30" spans="1:8" x14ac:dyDescent="0.25">
      <c r="A30" s="100"/>
      <c r="B30" s="101"/>
      <c r="C30" s="101"/>
      <c r="D30" s="101"/>
      <c r="E30" s="101"/>
      <c r="F30" s="101"/>
      <c r="G30" s="101"/>
      <c r="H30" s="101"/>
    </row>
    <row r="32" spans="1:8" x14ac:dyDescent="0.25">
      <c r="B32" s="47"/>
      <c r="C32" s="20"/>
    </row>
    <row r="33" spans="2:2" x14ac:dyDescent="0.25">
      <c r="B33" s="23"/>
    </row>
    <row r="34" spans="2:2" x14ac:dyDescent="0.25">
      <c r="B34" s="47"/>
    </row>
    <row r="35" spans="2:2" x14ac:dyDescent="0.25">
      <c r="B35" s="47"/>
    </row>
    <row r="36" spans="2:2" x14ac:dyDescent="0.25">
      <c r="B36" s="47"/>
    </row>
    <row r="37" spans="2:2" x14ac:dyDescent="0.25">
      <c r="B37" s="47"/>
    </row>
  </sheetData>
  <sheetProtection algorithmName="SHA-512" hashValue="a4zRFXBsa66AgZzVxNPNsyYzYXJel/dgOoN5YJcdpMdjkxwUyd1W9vQ/dtsLmxgCIdB3CTMo1AirQnobIJQt8w==" saltValue="Mwzi4I6ywiU8H4JtCUIcSg==" spinCount="100000" sheet="1"/>
  <protectedRanges>
    <protectedRange algorithmName="SHA-512" hashValue="xBR9IPN9JLxgePxT4f4NlQI1xllWSyXfy4atRjCYYYM7b1EbXUEfwte1fnX1/lTCMGiDTH9/JKEeFPC30V6usA==" saltValue="Om4fUNYklacJTwPBGGkv8g==" spinCount="100000" sqref="A25 C25:G25 H25:H35 A1:H4 A7:H7 A5:A6 E5:H6 D5 E8:H12 A8:A12 A26:G33 A13:H24" name="Bereich1" securityDescriptor="O:WDG:WDD:(A;;CC;;;S-1-5-21-825717799-67634704-825688854-16223)"/>
    <protectedRange algorithmName="SHA-512" hashValue="EUOOvQlXVPHPGBva6sME6TVH8YMuA0RmQeReX0cC/uKEGCPAZiJ5OTIXaLkUVa8URwQssLkw4+Ncbo80/fob1g==" saltValue="zJsJLOgKUjlMFAHM2IvMag==" spinCount="100000" sqref="D8:D12" name="Alles" securityDescriptor="O:WDG:WDD:(A;;CC;;;S-1-5-21-825717799-67634704-825688854-15029)(A;;CC;;;S-1-5-21-825717799-67634704-825688854-15073)(A;;CC;;;S-1-5-21-825717799-67634704-825688854-16223)(A;;CC;;;S-1-5-21-825717799-67634704-825688854-17492)"/>
    <protectedRange algorithmName="SHA-512" hashValue="EUOOvQlXVPHPGBva6sME6TVH8YMuA0RmQeReX0cC/uKEGCPAZiJ5OTIXaLkUVa8URwQssLkw4+Ncbo80/fob1g==" saltValue="zJsJLOgKUjlMFAHM2IvMag==" spinCount="100000" sqref="D6" name="Alles_1" securityDescriptor="O:WDG:WDD:(A;;CC;;;S-1-5-21-825717799-67634704-825688854-15029)(A;;CC;;;S-1-5-21-825717799-67634704-825688854-15073)(A;;CC;;;S-1-5-21-825717799-67634704-825688854-16223)(A;;CC;;;S-1-5-21-825717799-67634704-825688854-17492)"/>
    <protectedRange algorithmName="SHA-512" hashValue="xBR9IPN9JLxgePxT4f4NlQI1xllWSyXfy4atRjCYYYM7b1EbXUEfwte1fnX1/lTCMGiDTH9/JKEeFPC30V6usA==" saltValue="Om4fUNYklacJTwPBGGkv8g==" spinCount="100000" sqref="B5:C6" name="Bereich1_2" securityDescriptor="O:WDG:WDD:(A;;CC;;;S-1-5-21-825717799-67634704-825688854-16223)"/>
    <protectedRange algorithmName="SHA-512" hashValue="xBR9IPN9JLxgePxT4f4NlQI1xllWSyXfy4atRjCYYYM7b1EbXUEfwte1fnX1/lTCMGiDTH9/JKEeFPC30V6usA==" saltValue="Om4fUNYklacJTwPBGGkv8g==" spinCount="100000" sqref="B8:C12" name="Bereich1_1" securityDescriptor="O:WDG:WDD:(A;;CC;;;S-1-5-21-825717799-67634704-825688854-16223)"/>
  </protectedRanges>
  <mergeCells count="11">
    <mergeCell ref="A29:H30"/>
    <mergeCell ref="A1:G2"/>
    <mergeCell ref="A3:G3"/>
    <mergeCell ref="A7:G7"/>
    <mergeCell ref="H1:H3"/>
    <mergeCell ref="H4:H7"/>
    <mergeCell ref="A13:H13"/>
    <mergeCell ref="A18:H18"/>
    <mergeCell ref="A25:G25"/>
    <mergeCell ref="A24:G24"/>
    <mergeCell ref="B23:G23"/>
  </mergeCells>
  <dataValidations xWindow="885" yWindow="422" count="5">
    <dataValidation type="decimal" allowBlank="1" showInputMessage="1" showErrorMessage="1" sqref="D8:G11 B11:C11 B8:C9" xr:uid="{27EC3FB8-C045-4CF8-B435-594BB132A0AB}">
      <formula1>0</formula1>
      <formula2>1000000</formula2>
    </dataValidation>
    <dataValidation allowBlank="1" showInputMessage="1" showErrorMessage="1" promptTitle="Bezeichnung" prompt="Bitte geben Sie hier den Firmen- oder Institutsnamen ein." sqref="B6:G6" xr:uid="{A10198F6-01FD-4DF6-B613-44C8AECE40DF}"/>
    <dataValidation type="decimal" allowBlank="1" showInputMessage="1" showErrorMessage="1" errorTitle="Reisekosten" error="Reisekosten sollten sich zwischen 0 und 10.000 € belaufen. " promptTitle="Reisekosten" prompt="Reisekosten sind nur von Instituten einzutragen. Bei gewerblichen Partnern werden diese Kosten nicht berücksichtigt." sqref="B12:E12" xr:uid="{EE734856-8EAC-4CA9-ADC6-A73735407EB4}">
      <formula1>0</formula1>
      <formula2>10000</formula2>
    </dataValidation>
    <dataValidation type="decimal" allowBlank="1" showInputMessage="1" showErrorMessage="1" promptTitle="Kosten für Instrumente" prompt="Hier sind die Kosten für Instrumente und Ausrüstung anzugeben. _x000a_Dabei sollten die Werte aus FIPS-ELAN genutzt werden, da die Kosten durch die Zeit der Abschreibung auf die Projektdauer angepasst werden." sqref="D11:G11 B10:C10" xr:uid="{36E6A01E-7513-4800-ACE4-BFF7320BCA52}">
      <formula1>0</formula1>
      <formula2>1000000</formula2>
    </dataValidation>
    <dataValidation type="decimal" allowBlank="1" showInputMessage="1" showErrorMessage="1" promptTitle="Reisekosten" prompt="Reisekosten sind nur von Instituten einzutragen. Bei gewerblichen Partnern werden diese Kosten nicht berücksichtigt." sqref="F12:G12" xr:uid="{FCEF1199-B8FB-4564-BA5F-81E97FBD863E}">
      <formula1>0</formula1>
      <formula2>1000000</formula2>
    </dataValidation>
  </dataValidations>
  <pageMargins left="0.7" right="0.7" top="0.78740157499999996" bottom="0.78740157499999996" header="0.3" footer="0.3"/>
  <pageSetup paperSize="9" scale="49" orientation="portrait" verticalDpi="200" r:id="rId1"/>
  <extLst>
    <ext xmlns:x14="http://schemas.microsoft.com/office/spreadsheetml/2009/9/main" uri="{CCE6A557-97BC-4b89-ADB6-D9C93CAAB3DF}">
      <x14:dataValidations xmlns:xm="http://schemas.microsoft.com/office/excel/2006/main" xWindow="885" yWindow="422" count="1">
        <x14:dataValidation type="list" allowBlank="1" showInputMessage="1" showErrorMessage="1" promptTitle="Wert aus Liste auswählen" prompt="Bei Art des Beteiligten ist ein Wert aus der Liste auszuwählen. Bei Auswahl von KMU ist die KMU Definition der EU zu beachten." xr:uid="{0CFB9833-843F-4528-B9CA-FFA66E75D2F8}">
          <x14:formula1>
            <xm:f>'Berechnung Fördersatz'!$A$2:$A$4</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16790-9A07-4B65-BB5E-62D96900EE79}">
  <dimension ref="A1:U49"/>
  <sheetViews>
    <sheetView zoomScale="145" zoomScaleNormal="145" workbookViewId="0">
      <selection activeCell="D25" sqref="D25"/>
    </sheetView>
  </sheetViews>
  <sheetFormatPr baseColWidth="10" defaultColWidth="11.44140625" defaultRowHeight="13.2" x14ac:dyDescent="0.25"/>
  <cols>
    <col min="1" max="1" width="49.109375" customWidth="1"/>
    <col min="2" max="3" width="14.109375" customWidth="1"/>
    <col min="4" max="4" width="17" customWidth="1"/>
    <col min="5" max="5" width="14.109375" bestFit="1" customWidth="1"/>
    <col min="6" max="6" width="14.109375" customWidth="1"/>
    <col min="7" max="7" width="17.44140625" bestFit="1" customWidth="1"/>
    <col min="8" max="8" width="16.44140625" bestFit="1" customWidth="1"/>
    <col min="9" max="10" width="16.44140625" customWidth="1"/>
    <col min="11" max="12" width="17.88671875" customWidth="1"/>
    <col min="13" max="13" width="17" customWidth="1"/>
    <col min="14" max="14" width="16.88671875" customWidth="1"/>
    <col min="15" max="15" width="18.33203125" customWidth="1"/>
    <col min="16" max="16" width="17.44140625" customWidth="1"/>
    <col min="18" max="18" width="12.6640625" bestFit="1" customWidth="1"/>
  </cols>
  <sheetData>
    <row r="1" spans="1:21" x14ac:dyDescent="0.25">
      <c r="A1" s="35" t="s">
        <v>19</v>
      </c>
      <c r="B1" t="b">
        <v>1</v>
      </c>
      <c r="D1" s="33"/>
      <c r="E1" s="34" t="s">
        <v>20</v>
      </c>
      <c r="F1" s="34"/>
      <c r="G1" s="34"/>
      <c r="H1" s="34"/>
      <c r="I1" s="34"/>
      <c r="J1" s="38"/>
      <c r="K1" s="34"/>
      <c r="L1" s="34"/>
      <c r="M1" s="34"/>
      <c r="N1" s="34"/>
      <c r="O1" s="34"/>
      <c r="P1" s="38"/>
    </row>
    <row r="2" spans="1:21" x14ac:dyDescent="0.25">
      <c r="A2" s="36" t="s">
        <v>21</v>
      </c>
      <c r="B2" t="b">
        <v>0</v>
      </c>
      <c r="D2" s="2" t="s">
        <v>22</v>
      </c>
      <c r="E2">
        <v>1</v>
      </c>
      <c r="F2">
        <v>2</v>
      </c>
      <c r="G2">
        <v>3</v>
      </c>
      <c r="H2">
        <v>4</v>
      </c>
      <c r="I2">
        <v>5</v>
      </c>
      <c r="J2" s="39">
        <v>6</v>
      </c>
      <c r="T2" t="s">
        <v>23</v>
      </c>
      <c r="U2" t="str">
        <f>U5&amp;U3&amp;U6</f>
        <v>Bitte tragen Sie auf dieser Seite alle Arbeitspakete mit den dazugehörigen Personalkosten, sowie den entsprechenden Anteil des Arbeitspaketes an Entwicklung ein. Ihr persönlicher Fördersatz wird dann automatisch berechnet und in der Gesamtprojektansicht eingefügt.  Industrielle Forschung: planmäßiges Forschen oder kritisches Erforschen zur Gewinnung neuer Kenntnisse und Fertigkeiten mit dem Ziel, neue Produkte, Verfahren oder Dienstleistungen zu entwickeln oder wesentliche Verbesserungen bei bestehenden Produkten, Verfahren oder Dienstleistungen herbeizuführen. Hierzu zählen auch die Entwicklung von Teilen komplexer Systeme und unter Umständen auch der Bau von Prototypen in einer Laborumgebung oder in einer Umgebung mit simulierten Schnittstellen zu bestehenden Systemen wie auch von Pilotlinien, wenn dies für die industrielle Forschung und insbesondere die Validierung von technologischen Grundlagen notwendig ist. Experimentelle Entwicklung: Erwerb, Kombination, Gestaltung und Nutzung vorhandener wissenschaftlicher, technischer, wirtschaftlicher und sonstiger einschlägiger Kenntnisse und Fertigkeiten mit dem Ziel, neue oder verbesserte Produkte, Verfahren oder Dienstleistungen zu entwickeln. Dazu zählen zum Beispiel auch Tätigkeiten zur Konzeption, Planung und Dokumentation neuer Produkte, Verfahren und Dienstleistungen.</v>
      </c>
    </row>
    <row r="3" spans="1:21" x14ac:dyDescent="0.25">
      <c r="A3" s="36" t="s">
        <v>24</v>
      </c>
      <c r="D3" s="2" t="s">
        <v>25</v>
      </c>
      <c r="E3">
        <f>IF(Gesamtprojekt!B5='Berechnung Fördersatz'!$A$2,1,0)</f>
        <v>0</v>
      </c>
      <c r="F3">
        <f>IF(Gesamtprojekt!C5='Berechnung Fördersatz'!$A$2,1,0)</f>
        <v>0</v>
      </c>
      <c r="G3">
        <f>IF(Gesamtprojekt!D5='Berechnung Fördersatz'!$A$2,1,0)</f>
        <v>0</v>
      </c>
      <c r="H3">
        <f>IF(Gesamtprojekt!E5='Berechnung Fördersatz'!$A$2,1,0)</f>
        <v>0</v>
      </c>
      <c r="I3">
        <f>IF(Gesamtprojekt!F5='Berechnung Fördersatz'!$A$2,1,0)</f>
        <v>0</v>
      </c>
      <c r="J3" s="39">
        <f>IF(Gesamtprojekt!G5='Berechnung Fördersatz'!$A$2,1,0)</f>
        <v>0</v>
      </c>
      <c r="T3" t="s">
        <v>26</v>
      </c>
      <c r="U3" t="s">
        <v>27</v>
      </c>
    </row>
    <row r="4" spans="1:21" ht="13.8" thickBot="1" x14ac:dyDescent="0.3">
      <c r="A4" s="36" t="s">
        <v>28</v>
      </c>
      <c r="D4" s="3" t="s">
        <v>29</v>
      </c>
      <c r="E4" s="6"/>
      <c r="F4" s="6">
        <f>MAX(E3:J3)</f>
        <v>0</v>
      </c>
      <c r="G4" s="4"/>
      <c r="H4" s="6"/>
      <c r="I4" s="6"/>
      <c r="J4" s="40"/>
    </row>
    <row r="5" spans="1:21" ht="13.8" thickBot="1" x14ac:dyDescent="0.3">
      <c r="A5" s="37" t="s">
        <v>30</v>
      </c>
      <c r="T5" t="s">
        <v>31</v>
      </c>
      <c r="U5" t="s">
        <v>32</v>
      </c>
    </row>
    <row r="6" spans="1:21" x14ac:dyDescent="0.25">
      <c r="T6" t="s">
        <v>33</v>
      </c>
      <c r="U6" t="s">
        <v>34</v>
      </c>
    </row>
    <row r="8" spans="1:21" ht="13.8" thickBot="1" x14ac:dyDescent="0.3">
      <c r="A8" t="s">
        <v>35</v>
      </c>
    </row>
    <row r="9" spans="1:21" x14ac:dyDescent="0.25">
      <c r="A9" s="33" t="s">
        <v>36</v>
      </c>
      <c r="B9" s="81">
        <f>SUM(B17:B22,E17:E22)</f>
        <v>0</v>
      </c>
      <c r="C9" s="66"/>
    </row>
    <row r="10" spans="1:21" x14ac:dyDescent="0.25">
      <c r="A10" s="2" t="s">
        <v>37</v>
      </c>
      <c r="B10" s="82">
        <f>SUM(C17:C22)</f>
        <v>0</v>
      </c>
      <c r="C10" s="66"/>
    </row>
    <row r="11" spans="1:21" x14ac:dyDescent="0.25">
      <c r="A11" s="2" t="s">
        <v>38</v>
      </c>
      <c r="B11" s="82">
        <f>SUM(E17:E22)</f>
        <v>0</v>
      </c>
      <c r="C11" s="66"/>
      <c r="U11" t="s">
        <v>39</v>
      </c>
    </row>
    <row r="12" spans="1:21" x14ac:dyDescent="0.25">
      <c r="A12" s="2" t="s">
        <v>40</v>
      </c>
      <c r="B12" s="82">
        <f>Gesamtprojekt!H21</f>
        <v>0</v>
      </c>
      <c r="C12" s="66"/>
      <c r="U12" t="s">
        <v>41</v>
      </c>
    </row>
    <row r="13" spans="1:21" ht="13.8" thickBot="1" x14ac:dyDescent="0.3">
      <c r="A13" s="3" t="s">
        <v>42</v>
      </c>
      <c r="B13" s="83">
        <f>B12-B10</f>
        <v>0</v>
      </c>
      <c r="C13" s="66"/>
    </row>
    <row r="15" spans="1:21" ht="13.8" thickBot="1" x14ac:dyDescent="0.3">
      <c r="A15" t="s">
        <v>43</v>
      </c>
      <c r="I15" s="123" t="s">
        <v>44</v>
      </c>
      <c r="J15" s="123"/>
    </row>
    <row r="16" spans="1:21" x14ac:dyDescent="0.25">
      <c r="A16" s="33"/>
      <c r="B16" s="49" t="s">
        <v>45</v>
      </c>
      <c r="C16" s="49" t="s">
        <v>46</v>
      </c>
      <c r="D16" s="34" t="s">
        <v>47</v>
      </c>
      <c r="E16" s="49" t="s">
        <v>48</v>
      </c>
      <c r="F16" s="49" t="s">
        <v>46</v>
      </c>
      <c r="G16" s="49" t="s">
        <v>49</v>
      </c>
      <c r="H16" s="49" t="s">
        <v>50</v>
      </c>
      <c r="I16" s="49" t="s">
        <v>51</v>
      </c>
      <c r="J16" s="49" t="s">
        <v>52</v>
      </c>
      <c r="K16" s="73" t="s">
        <v>53</v>
      </c>
    </row>
    <row r="17" spans="1:15" x14ac:dyDescent="0.25">
      <c r="A17" s="7" t="s">
        <v>54</v>
      </c>
      <c r="B17" s="89">
        <f>IF(Gesamtprojekt!B$5='Berechnung Fördersatz'!$A$4,Gesamtprojekt!B$15,0)</f>
        <v>0</v>
      </c>
      <c r="C17" s="89">
        <f>ROUNDDOWN(B17,-2)</f>
        <v>0</v>
      </c>
      <c r="D17" s="90" t="e">
        <f>B17/$B$25</f>
        <v>#DIV/0!</v>
      </c>
      <c r="E17" s="89">
        <f>IF(Gesamtprojekt!B$5='Berechnung Fördersatz'!$A$4,0,Gesamtprojekt!B$15)</f>
        <v>0</v>
      </c>
      <c r="F17" s="89">
        <f>ROUNDDOWN(E17,-2)</f>
        <v>0</v>
      </c>
      <c r="G17" s="89" t="e">
        <f t="shared" ref="G17:G22" si="0">IF(K17=0,ROUNDDOWN(J17*$B$27,-2),ROUNDDOWN(K17*$B$27,-2))</f>
        <v>#DIV/0!</v>
      </c>
      <c r="H17" s="90">
        <f>IF(E17=0,0,G17/E17)</f>
        <v>0</v>
      </c>
      <c r="I17" s="90" t="e">
        <f t="shared" ref="I17:I22" si="1">E17/$B$25</f>
        <v>#DIV/0!</v>
      </c>
      <c r="J17" s="90" t="e">
        <f t="shared" ref="J17:J22" si="2">E17/$E$24</f>
        <v>#DIV/0!</v>
      </c>
      <c r="K17" s="91">
        <f>Gesamtprojekt!B$14</f>
        <v>0</v>
      </c>
    </row>
    <row r="18" spans="1:15" x14ac:dyDescent="0.25">
      <c r="A18" s="7" t="s">
        <v>55</v>
      </c>
      <c r="B18" s="89">
        <f>IF(Gesamtprojekt!C$5='Berechnung Fördersatz'!$A$4,Gesamtprojekt!C$15,0)</f>
        <v>0</v>
      </c>
      <c r="C18" s="89">
        <f t="shared" ref="C18:C22" si="3">ROUNDDOWN(B18,-2)</f>
        <v>0</v>
      </c>
      <c r="D18" s="90" t="e">
        <f>B18/$B$25</f>
        <v>#DIV/0!</v>
      </c>
      <c r="E18" s="89">
        <f>IF(Gesamtprojekt!C$5='Berechnung Fördersatz'!$A$4,0,Gesamtprojekt!C$15)</f>
        <v>0</v>
      </c>
      <c r="F18" s="89">
        <f t="shared" ref="F18:F22" si="4">ROUNDDOWN(E18,-2)</f>
        <v>0</v>
      </c>
      <c r="G18" s="89" t="e">
        <f t="shared" si="0"/>
        <v>#DIV/0!</v>
      </c>
      <c r="H18" s="90">
        <f t="shared" ref="H18:H22" si="5">IF(E18=0,0,G18/E18)</f>
        <v>0</v>
      </c>
      <c r="I18" s="90" t="e">
        <f t="shared" si="1"/>
        <v>#DIV/0!</v>
      </c>
      <c r="J18" s="90" t="e">
        <f t="shared" si="2"/>
        <v>#DIV/0!</v>
      </c>
      <c r="K18" s="91">
        <f>Gesamtprojekt!C$14</f>
        <v>0</v>
      </c>
      <c r="O18" s="50"/>
    </row>
    <row r="19" spans="1:15" x14ac:dyDescent="0.25">
      <c r="A19" s="7" t="s">
        <v>56</v>
      </c>
      <c r="B19" s="89">
        <f>IF(Gesamtprojekt!D$5='Berechnung Fördersatz'!$A$4,Gesamtprojekt!D$15,0)</f>
        <v>0</v>
      </c>
      <c r="C19" s="89">
        <f t="shared" si="3"/>
        <v>0</v>
      </c>
      <c r="D19" s="90" t="e">
        <f>B19/$B$25</f>
        <v>#DIV/0!</v>
      </c>
      <c r="E19" s="89">
        <f>IF(Gesamtprojekt!D$5='Berechnung Fördersatz'!$A$4,0,Gesamtprojekt!D$15)</f>
        <v>0</v>
      </c>
      <c r="F19" s="89">
        <f t="shared" si="4"/>
        <v>0</v>
      </c>
      <c r="G19" s="89" t="e">
        <f t="shared" si="0"/>
        <v>#DIV/0!</v>
      </c>
      <c r="H19" s="90">
        <f t="shared" si="5"/>
        <v>0</v>
      </c>
      <c r="I19" s="90" t="e">
        <f t="shared" si="1"/>
        <v>#DIV/0!</v>
      </c>
      <c r="J19" s="90" t="e">
        <f t="shared" si="2"/>
        <v>#DIV/0!</v>
      </c>
      <c r="K19" s="91">
        <f>Gesamtprojekt!D$14</f>
        <v>0</v>
      </c>
      <c r="O19" s="50"/>
    </row>
    <row r="20" spans="1:15" x14ac:dyDescent="0.25">
      <c r="A20" s="7" t="s">
        <v>57</v>
      </c>
      <c r="B20" s="89">
        <f>IF(Gesamtprojekt!E$5='Berechnung Fördersatz'!$A$4,Gesamtprojekt!E$15,0)</f>
        <v>0</v>
      </c>
      <c r="C20" s="89">
        <f t="shared" si="3"/>
        <v>0</v>
      </c>
      <c r="D20" s="90" t="e">
        <f>B20/$B$25</f>
        <v>#DIV/0!</v>
      </c>
      <c r="E20" s="89">
        <f>IF(Gesamtprojekt!E$5='Berechnung Fördersatz'!$A$4,0,Gesamtprojekt!E$15)</f>
        <v>0</v>
      </c>
      <c r="F20" s="89">
        <f t="shared" si="4"/>
        <v>0</v>
      </c>
      <c r="G20" s="89" t="e">
        <f t="shared" si="0"/>
        <v>#DIV/0!</v>
      </c>
      <c r="H20" s="90">
        <f t="shared" si="5"/>
        <v>0</v>
      </c>
      <c r="I20" s="90" t="e">
        <f t="shared" si="1"/>
        <v>#DIV/0!</v>
      </c>
      <c r="J20" s="90" t="e">
        <f t="shared" si="2"/>
        <v>#DIV/0!</v>
      </c>
      <c r="K20" s="91">
        <f>Gesamtprojekt!E$14</f>
        <v>0</v>
      </c>
    </row>
    <row r="21" spans="1:15" x14ac:dyDescent="0.25">
      <c r="A21" s="7" t="s">
        <v>58</v>
      </c>
      <c r="B21" s="89">
        <f>IF(Gesamtprojekt!F$5='Berechnung Fördersatz'!$A$4,Gesamtprojekt!F$15,0)</f>
        <v>0</v>
      </c>
      <c r="C21" s="89">
        <f t="shared" si="3"/>
        <v>0</v>
      </c>
      <c r="D21" s="90" t="e">
        <f t="shared" ref="D21:D22" si="6">B21/$B$25</f>
        <v>#DIV/0!</v>
      </c>
      <c r="E21" s="89">
        <f>IF(Gesamtprojekt!F$5='Berechnung Fördersatz'!$A$4,0,Gesamtprojekt!F$15)</f>
        <v>0</v>
      </c>
      <c r="F21" s="89">
        <f t="shared" si="4"/>
        <v>0</v>
      </c>
      <c r="G21" s="89" t="e">
        <f t="shared" si="0"/>
        <v>#DIV/0!</v>
      </c>
      <c r="H21" s="90">
        <f t="shared" si="5"/>
        <v>0</v>
      </c>
      <c r="I21" s="90" t="e">
        <f t="shared" si="1"/>
        <v>#DIV/0!</v>
      </c>
      <c r="J21" s="90" t="e">
        <f t="shared" si="2"/>
        <v>#DIV/0!</v>
      </c>
      <c r="K21" s="91">
        <f>Gesamtprojekt!F$14</f>
        <v>0</v>
      </c>
    </row>
    <row r="22" spans="1:15" x14ac:dyDescent="0.25">
      <c r="A22" s="7" t="s">
        <v>59</v>
      </c>
      <c r="B22" s="89">
        <f>IF(Gesamtprojekt!G$5='Berechnung Fördersatz'!$A$4,Gesamtprojekt!G$15,0)</f>
        <v>0</v>
      </c>
      <c r="C22" s="89">
        <f t="shared" si="3"/>
        <v>0</v>
      </c>
      <c r="D22" s="90" t="e">
        <f t="shared" si="6"/>
        <v>#DIV/0!</v>
      </c>
      <c r="E22" s="89">
        <f>IF(Gesamtprojekt!G$5='Berechnung Fördersatz'!$A$4,0,Gesamtprojekt!G$15)</f>
        <v>0</v>
      </c>
      <c r="F22" s="89">
        <f t="shared" si="4"/>
        <v>0</v>
      </c>
      <c r="G22" s="89" t="e">
        <f t="shared" si="0"/>
        <v>#DIV/0!</v>
      </c>
      <c r="H22" s="90">
        <f t="shared" si="5"/>
        <v>0</v>
      </c>
      <c r="I22" s="90" t="e">
        <f t="shared" si="1"/>
        <v>#DIV/0!</v>
      </c>
      <c r="J22" s="90" t="e">
        <f t="shared" si="2"/>
        <v>#DIV/0!</v>
      </c>
      <c r="K22" s="91">
        <f>Gesamtprojekt!G$14</f>
        <v>0</v>
      </c>
    </row>
    <row r="23" spans="1:15" x14ac:dyDescent="0.25">
      <c r="A23" s="2"/>
      <c r="B23" s="1"/>
      <c r="C23" s="1"/>
      <c r="D23" s="53" t="e">
        <f>MAX(D17:D22)</f>
        <v>#DIV/0!</v>
      </c>
      <c r="E23" s="1"/>
      <c r="F23" s="1"/>
      <c r="G23" s="1"/>
      <c r="H23" s="1"/>
      <c r="I23" s="1"/>
      <c r="J23" s="1"/>
      <c r="K23" s="92"/>
      <c r="L23" s="93"/>
    </row>
    <row r="24" spans="1:15" ht="13.8" thickBot="1" x14ac:dyDescent="0.3">
      <c r="A24" s="71" t="s">
        <v>60</v>
      </c>
      <c r="B24" s="72">
        <f>B10</f>
        <v>0</v>
      </c>
      <c r="C24" s="72">
        <f>SUM(C17:C22)</f>
        <v>0</v>
      </c>
      <c r="D24" s="72"/>
      <c r="E24" s="72">
        <f>SUM(E17:E22)</f>
        <v>0</v>
      </c>
      <c r="F24" s="72">
        <f>SUM(F17:F22)</f>
        <v>0</v>
      </c>
      <c r="G24" s="72" t="e">
        <f>SUM(G17:G22)</f>
        <v>#DIV/0!</v>
      </c>
      <c r="H24" s="72"/>
      <c r="I24" s="72"/>
      <c r="J24" s="72"/>
      <c r="K24" s="40"/>
    </row>
    <row r="25" spans="1:15" x14ac:dyDescent="0.25">
      <c r="A25" s="33" t="s">
        <v>61</v>
      </c>
      <c r="B25" s="74">
        <f>SUM(B17:B22,E17:E22)</f>
        <v>0</v>
      </c>
      <c r="C25" s="75"/>
    </row>
    <row r="26" spans="1:15" x14ac:dyDescent="0.25">
      <c r="A26" s="2" t="s">
        <v>62</v>
      </c>
      <c r="B26" s="76">
        <f>B25*0.5</f>
        <v>0</v>
      </c>
      <c r="C26" s="77">
        <f>ROUNDDOWN(B25*0.5,-2)</f>
        <v>0</v>
      </c>
    </row>
    <row r="27" spans="1:15" x14ac:dyDescent="0.25">
      <c r="A27" s="2" t="s">
        <v>63</v>
      </c>
      <c r="B27" s="76">
        <f>B26-C24</f>
        <v>0</v>
      </c>
      <c r="C27" s="78">
        <f>C26-C24</f>
        <v>0</v>
      </c>
      <c r="I27" s="50"/>
    </row>
    <row r="28" spans="1:15" ht="13.8" thickBot="1" x14ac:dyDescent="0.3">
      <c r="A28" s="51" t="s">
        <v>64</v>
      </c>
      <c r="B28" s="79" t="e">
        <f>B27/E24</f>
        <v>#DIV/0!</v>
      </c>
      <c r="C28" s="80" t="e">
        <f>C27/E24</f>
        <v>#DIV/0!</v>
      </c>
      <c r="I28" s="1"/>
    </row>
    <row r="29" spans="1:15" x14ac:dyDescent="0.25">
      <c r="A29" s="52"/>
      <c r="I29" s="1"/>
    </row>
    <row r="30" spans="1:15" ht="13.8" thickBot="1" x14ac:dyDescent="0.3">
      <c r="I30" s="1"/>
      <c r="O30" s="1"/>
    </row>
    <row r="31" spans="1:15" x14ac:dyDescent="0.25">
      <c r="A31" s="128" t="s">
        <v>65</v>
      </c>
      <c r="B31" s="129"/>
      <c r="C31" s="67"/>
      <c r="I31" s="54"/>
      <c r="N31" s="1"/>
      <c r="O31" s="1"/>
    </row>
    <row r="32" spans="1:15" x14ac:dyDescent="0.25">
      <c r="A32" s="130" t="s">
        <v>66</v>
      </c>
      <c r="B32" s="131"/>
      <c r="C32" s="67"/>
      <c r="I32" s="69"/>
      <c r="M32" s="1"/>
      <c r="N32" s="1"/>
    </row>
    <row r="33" spans="1:15" ht="46.5" customHeight="1" x14ac:dyDescent="0.25">
      <c r="A33" s="126" t="s">
        <v>67</v>
      </c>
      <c r="B33" s="127"/>
      <c r="C33" s="68"/>
      <c r="I33" s="69"/>
    </row>
    <row r="34" spans="1:15" x14ac:dyDescent="0.25">
      <c r="A34" s="2" t="s">
        <v>68</v>
      </c>
      <c r="B34" s="39" t="b">
        <f>IF(F4=1,TRUE,FALSE)</f>
        <v>0</v>
      </c>
      <c r="O34" s="1"/>
    </row>
    <row r="35" spans="1:15" x14ac:dyDescent="0.25">
      <c r="A35" s="2" t="s">
        <v>69</v>
      </c>
      <c r="B35" s="39" t="b">
        <f>IF(COUNTIF(I17:I22,"&gt;0")&gt;1,TRUE,FALSE)</f>
        <v>0</v>
      </c>
      <c r="O35" s="1"/>
    </row>
    <row r="36" spans="1:15" x14ac:dyDescent="0.25">
      <c r="A36" s="2" t="s">
        <v>70</v>
      </c>
      <c r="B36" s="41" t="e">
        <f>IF(MAX(I17:I22)&lt;70%,TRUE,FALSE)</f>
        <v>#DIV/0!</v>
      </c>
      <c r="C36" s="69"/>
    </row>
    <row r="37" spans="1:15" x14ac:dyDescent="0.25">
      <c r="A37" s="2" t="s">
        <v>71</v>
      </c>
      <c r="B37" s="39" t="e">
        <f>AND(B34,B35,B36)</f>
        <v>#DIV/0!</v>
      </c>
    </row>
    <row r="38" spans="1:15" ht="57" customHeight="1" x14ac:dyDescent="0.25">
      <c r="A38" s="124" t="s">
        <v>72</v>
      </c>
      <c r="B38" s="125"/>
      <c r="C38" s="70"/>
    </row>
    <row r="39" spans="1:15" x14ac:dyDescent="0.25">
      <c r="A39" s="2" t="s">
        <v>73</v>
      </c>
      <c r="B39" s="39" t="e">
        <f>D23&gt;=0.1</f>
        <v>#DIV/0!</v>
      </c>
      <c r="K39" s="1"/>
      <c r="L39" s="1"/>
      <c r="M39" s="1"/>
      <c r="N39" s="1"/>
      <c r="O39" s="1"/>
    </row>
    <row r="40" spans="1:15" x14ac:dyDescent="0.25">
      <c r="A40" s="2" t="s">
        <v>74</v>
      </c>
      <c r="B40" s="39" t="e">
        <f>B39</f>
        <v>#DIV/0!</v>
      </c>
      <c r="K40" s="1"/>
      <c r="L40" s="1"/>
      <c r="M40" s="1"/>
      <c r="N40" s="1"/>
      <c r="O40" s="1"/>
    </row>
    <row r="41" spans="1:15" ht="47.25" customHeight="1" x14ac:dyDescent="0.25">
      <c r="A41" s="124" t="s">
        <v>75</v>
      </c>
      <c r="B41" s="125"/>
      <c r="C41" s="70"/>
      <c r="K41" s="1"/>
      <c r="L41" s="1"/>
      <c r="M41" s="1"/>
      <c r="N41" s="1"/>
      <c r="O41" s="1"/>
    </row>
    <row r="42" spans="1:15" ht="13.8" thickBot="1" x14ac:dyDescent="0.3">
      <c r="A42" s="3" t="s">
        <v>76</v>
      </c>
      <c r="B42" s="40" t="b">
        <v>0</v>
      </c>
    </row>
    <row r="43" spans="1:15" ht="13.8" thickBot="1" x14ac:dyDescent="0.3"/>
    <row r="44" spans="1:15" x14ac:dyDescent="0.25">
      <c r="A44" s="33" t="s">
        <v>77</v>
      </c>
      <c r="B44" s="38" t="e">
        <f>OR(B37,B40,B42)</f>
        <v>#DIV/0!</v>
      </c>
    </row>
    <row r="45" spans="1:15" x14ac:dyDescent="0.25">
      <c r="A45" s="2" t="s">
        <v>78</v>
      </c>
      <c r="B45" s="5" t="s">
        <v>79</v>
      </c>
      <c r="C45" s="1"/>
    </row>
    <row r="46" spans="1:15" x14ac:dyDescent="0.25">
      <c r="A46" s="2" t="s">
        <v>80</v>
      </c>
      <c r="B46" s="5" t="s">
        <v>81</v>
      </c>
      <c r="C46" s="1"/>
    </row>
    <row r="47" spans="1:15" ht="13.8" thickBot="1" x14ac:dyDescent="0.3">
      <c r="A47" s="3" t="s">
        <v>82</v>
      </c>
      <c r="B47" s="40" t="e">
        <f>IF(B44,B45,B46)</f>
        <v>#DIV/0!</v>
      </c>
    </row>
    <row r="48" spans="1:15" ht="13.8" thickBot="1" x14ac:dyDescent="0.3"/>
    <row r="49" spans="1:2" ht="13.8" thickBot="1" x14ac:dyDescent="0.3">
      <c r="A49" s="64" t="s">
        <v>83</v>
      </c>
      <c r="B49" s="65" t="e">
        <f>IF(NOT(B44),"Kein Zuschuss",IF(AND(B37,B40),"Wirksame Zusammenarbeit zwischen Unternehmen (mit KMU und unter 70 %) und Forschungseinrichtungen",IF(B37,"Wirksame Zusammenarbeit zwischen Unternehmen (KMU) und davon keins mehr als 70 %","Wirksame Zusammenarbeit zwischen Unternehmen und Forschungseinrichtungen (mit mehr als 10 % der Kosten)")))</f>
        <v>#DIV/0!</v>
      </c>
    </row>
  </sheetData>
  <mergeCells count="6">
    <mergeCell ref="I15:J15"/>
    <mergeCell ref="A38:B38"/>
    <mergeCell ref="A41:B41"/>
    <mergeCell ref="A33:B33"/>
    <mergeCell ref="A31:B31"/>
    <mergeCell ref="A32:B32"/>
  </mergeCells>
  <phoneticPr fontId="5" type="noConversion"/>
  <dataValidations disablePrompts="1" count="1">
    <dataValidation type="list" allowBlank="1" showInputMessage="1" showErrorMessage="1" sqref="B42:C42" xr:uid="{8EFBB040-70A1-4F02-88D6-D3842364E7AB}">
      <formula1>B1:B2</formula1>
    </dataValidation>
  </dataValidations>
  <pageMargins left="0.7" right="0.7" top="0.78740157499999996" bottom="0.78740157499999996"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a2740f2-4a53-4b97-be5b-d3c6f3bb03b3">
      <Terms xmlns="http://schemas.microsoft.com/office/infopath/2007/PartnerControls"/>
    </lcf76f155ced4ddcb4097134ff3c332f>
    <TaxCatchAll xmlns="95358e7a-be3e-45fa-94ba-c268b2034b2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36FC50533E1D54B96C1357BE365C852" ma:contentTypeVersion="16" ma:contentTypeDescription="Ein neues Dokument erstellen." ma:contentTypeScope="" ma:versionID="555553c1ccd48fcfb3dba6368b8894c2">
  <xsd:schema xmlns:xsd="http://www.w3.org/2001/XMLSchema" xmlns:xs="http://www.w3.org/2001/XMLSchema" xmlns:p="http://schemas.microsoft.com/office/2006/metadata/properties" xmlns:ns2="4a2740f2-4a53-4b97-be5b-d3c6f3bb03b3" xmlns:ns3="95358e7a-be3e-45fa-94ba-c268b2034b2e" targetNamespace="http://schemas.microsoft.com/office/2006/metadata/properties" ma:root="true" ma:fieldsID="b316ce7d3fabd171afac2a9608c2aed6" ns2:_="" ns3:_="">
    <xsd:import namespace="4a2740f2-4a53-4b97-be5b-d3c6f3bb03b3"/>
    <xsd:import namespace="95358e7a-be3e-45fa-94ba-c268b2034b2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2740f2-4a53-4b97-be5b-d3c6f3bb03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cbca3519-9be4-4f32-9bff-0d1695b0f25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5358e7a-be3e-45fa-94ba-c268b2034b2e"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8fbb9612-869e-4743-beba-e74225372b1e}" ma:internalName="TaxCatchAll" ma:showField="CatchAllData" ma:web="95358e7a-be3e-45fa-94ba-c268b2034b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5BDD3E-9DCE-4BD4-AD2C-AAB6922BD309}">
  <ds:schemaRefs>
    <ds:schemaRef ds:uri="http://schemas.microsoft.com/sharepoint/v3/contenttype/forms"/>
  </ds:schemaRefs>
</ds:datastoreItem>
</file>

<file path=customXml/itemProps2.xml><?xml version="1.0" encoding="utf-8"?>
<ds:datastoreItem xmlns:ds="http://schemas.openxmlformats.org/officeDocument/2006/customXml" ds:itemID="{92F10644-2426-4E57-B50D-1DFDA139CDCD}">
  <ds:schemaRefs>
    <ds:schemaRef ds:uri="http://purl.org/dc/terms/"/>
    <ds:schemaRef ds:uri="http://purl.org/dc/dcmitype/"/>
    <ds:schemaRef ds:uri="http://schemas.microsoft.com/office/2006/documentManagement/types"/>
    <ds:schemaRef ds:uri="95358e7a-be3e-45fa-94ba-c268b2034b2e"/>
    <ds:schemaRef ds:uri="http://purl.org/dc/elements/1.1/"/>
    <ds:schemaRef ds:uri="http://www.w3.org/XML/1998/namespace"/>
    <ds:schemaRef ds:uri="http://schemas.microsoft.com/office/2006/metadata/properties"/>
    <ds:schemaRef ds:uri="4a2740f2-4a53-4b97-be5b-d3c6f3bb03b3"/>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104510E-DF7E-423C-9BF2-833F881534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2740f2-4a53-4b97-be5b-d3c6f3bb03b3"/>
    <ds:schemaRef ds:uri="95358e7a-be3e-45fa-94ba-c268b2034b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Gesamtprojekt</vt:lpstr>
      <vt:lpstr>Berechnung Fördersatz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2019-11-25T06:42:47Z</dcterms:created>
  <dcterms:modified xsi:type="dcterms:W3CDTF">2022-11-18T08:12:52Z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0x010100536FC50533E1D54B96C1357BE365C852</vt:lpwstr>
  </property>
  <property fmtid="{D5CDD505-2E9C-101B-9397-08002B2CF9AE}" pid="3" name="MSIP_Label_20d5aacd-6cec-4f75-9af5-ab0a3cc52ed6_Enabled">
    <vt:lpwstr>true</vt:lpwstr>
  </property>
  <property fmtid="{D5CDD505-2E9C-101B-9397-08002B2CF9AE}" pid="4" name="MSIP_Label_20d5aacd-6cec-4f75-9af5-ab0a3cc52ed6_SetDate">
    <vt:lpwstr>2021-05-27T08:11:17Z</vt:lpwstr>
  </property>
  <property fmtid="{D5CDD505-2E9C-101B-9397-08002B2CF9AE}" pid="5" name="MSIP_Label_20d5aacd-6cec-4f75-9af5-ab0a3cc52ed6_Method">
    <vt:lpwstr>Standard</vt:lpwstr>
  </property>
  <property fmtid="{D5CDD505-2E9C-101B-9397-08002B2CF9AE}" pid="6" name="MSIP_Label_20d5aacd-6cec-4f75-9af5-ab0a3cc52ed6_Name">
    <vt:lpwstr>20d5aacd-6cec-4f75-9af5-ab0a3cc52ed6</vt:lpwstr>
  </property>
  <property fmtid="{D5CDD505-2E9C-101B-9397-08002B2CF9AE}" pid="7" name="MSIP_Label_20d5aacd-6cec-4f75-9af5-ab0a3cc52ed6_SiteId">
    <vt:lpwstr>91d60b0f-5728-43f1-86d8-e497a20b56d7</vt:lpwstr>
  </property>
  <property fmtid="{D5CDD505-2E9C-101B-9397-08002B2CF9AE}" pid="8" name="MSIP_Label_20d5aacd-6cec-4f75-9af5-ab0a3cc52ed6_ActionId">
    <vt:lpwstr>02a3359e-c4e0-4350-8284-bfef7d990a39</vt:lpwstr>
  </property>
  <property fmtid="{D5CDD505-2E9C-101B-9397-08002B2CF9AE}" pid="9" name="MSIP_Label_20d5aacd-6cec-4f75-9af5-ab0a3cc52ed6_ContentBits">
    <vt:lpwstr>0</vt:lpwstr>
  </property>
  <property fmtid="{D5CDD505-2E9C-101B-9397-08002B2CF9AE}" pid="10" name="MediaServiceImageTags">
    <vt:lpwstr/>
  </property>
</Properties>
</file>